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assd-my.sharepoint.com/personal/esherrycozzone_umassd_edu/Documents/Desktop/"/>
    </mc:Choice>
  </mc:AlternateContent>
  <xr:revisionPtr revIDLastSave="0" documentId="8_{5F1C6E1B-4160-4B9C-957D-C3AA97C0E7EF}" xr6:coauthVersionLast="47" xr6:coauthVersionMax="47" xr10:uidLastSave="{00000000-0000-0000-0000-000000000000}"/>
  <bookViews>
    <workbookView xWindow="28680" yWindow="-120" windowWidth="29040" windowHeight="16440" xr2:uid="{9F63C2D7-3546-4978-A72C-6388D4E32CD8}"/>
  </bookViews>
  <sheets>
    <sheet name="Budget Transfer Form" sheetId="1" r:id="rId1"/>
    <sheet name="Lists" sheetId="4" state="hidden" r:id="rId2"/>
  </sheets>
  <definedNames>
    <definedName name="_xlnm.Print_Area" localSheetId="0">'Budget Transfer Form'!$B$1:$K$46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I40" i="1" l="1"/>
  <c r="I39" i="1"/>
  <c r="A28" i="4" l="1"/>
  <c r="A29" i="4"/>
  <c r="A12" i="4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8" i="1"/>
  <c r="G10" i="1"/>
  <c r="G9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30" i="4"/>
  <c r="A31" i="4"/>
  <c r="A32" i="4"/>
  <c r="A33" i="4"/>
  <c r="A34" i="4"/>
  <c r="C3" i="4" l="1"/>
  <c r="C4" i="4"/>
  <c r="C5" i="4"/>
  <c r="C6" i="4"/>
  <c r="C7" i="4"/>
  <c r="C8" i="4"/>
  <c r="C9" i="4"/>
  <c r="C2" i="4"/>
</calcChain>
</file>

<file path=xl/sharedStrings.xml><?xml version="1.0" encoding="utf-8"?>
<sst xmlns="http://schemas.openxmlformats.org/spreadsheetml/2006/main" count="304" uniqueCount="197">
  <si>
    <t>Department Name</t>
  </si>
  <si>
    <t>Dept ID</t>
  </si>
  <si>
    <t>Fund</t>
  </si>
  <si>
    <t>Project/Grant</t>
  </si>
  <si>
    <t>Payroll</t>
  </si>
  <si>
    <t>Indirect &amp; Overhead</t>
  </si>
  <si>
    <t>Debt Service Payments</t>
  </si>
  <si>
    <t>Fringe</t>
  </si>
  <si>
    <t>Non-Regular Payroll</t>
  </si>
  <si>
    <t>Grad Stud Payroll</t>
  </si>
  <si>
    <t>Temp/Non-Benefitted</t>
  </si>
  <si>
    <t>Non-Payroll</t>
  </si>
  <si>
    <t>Account Description</t>
  </si>
  <si>
    <t>Budget Period</t>
  </si>
  <si>
    <t>Select Account Type From Drop Down</t>
  </si>
  <si>
    <t>Account Code</t>
  </si>
  <si>
    <t>Amount  (+ or -)</t>
  </si>
  <si>
    <t>Explanation For Request</t>
  </si>
  <si>
    <t>Budget Transfer Form FY2026</t>
  </si>
  <si>
    <t>Budget Office use only</t>
  </si>
  <si>
    <t>JE #:</t>
  </si>
  <si>
    <t>JE Date:</t>
  </si>
  <si>
    <t>Ledger</t>
  </si>
  <si>
    <t>Journal Class</t>
  </si>
  <si>
    <t>Dpt Line # Association</t>
  </si>
  <si>
    <t>Journal Line Description</t>
  </si>
  <si>
    <t>Description</t>
  </si>
  <si>
    <t>ADJSTMTS</t>
  </si>
  <si>
    <t>ADJUSTMENTS</t>
  </si>
  <si>
    <t>ARRA</t>
  </si>
  <si>
    <t>FEDERAL STIMULUS</t>
  </si>
  <si>
    <t>CARRYFWD</t>
  </si>
  <si>
    <t>CARRYFORWARD</t>
  </si>
  <si>
    <t>CARRYFWDSU</t>
  </si>
  <si>
    <t>CARRYFORWARD START-UP</t>
  </si>
  <si>
    <t>FRINGE</t>
  </si>
  <si>
    <t>GB_SAV_PTL</t>
  </si>
  <si>
    <t>GOLD BOOK SALARY SAVINGS-PTVL</t>
  </si>
  <si>
    <t>ONE-TIME</t>
  </si>
  <si>
    <t>ONE-TIMESS</t>
  </si>
  <si>
    <t>ONE TIME SALARY SAVINGS</t>
  </si>
  <si>
    <t>ORIGINAL</t>
  </si>
  <si>
    <t>OVERTIME</t>
  </si>
  <si>
    <t>TRANSFER</t>
  </si>
  <si>
    <t>Fund Description</t>
  </si>
  <si>
    <t>Ledger group</t>
  </si>
  <si>
    <t>State Maintenance</t>
  </si>
  <si>
    <t>ORG</t>
  </si>
  <si>
    <t>Performance Incentive Grant</t>
  </si>
  <si>
    <t>Demand Response Program</t>
  </si>
  <si>
    <t>Federal Stimulus (ARRA)</t>
  </si>
  <si>
    <t>GSF- Stimulus</t>
  </si>
  <si>
    <t>GSF -Dual Enrollment- Stimulus</t>
  </si>
  <si>
    <t>7100-0701 Ctr Prtgese Studies</t>
  </si>
  <si>
    <t>Lives Thru Lit</t>
  </si>
  <si>
    <t>ATMC</t>
  </si>
  <si>
    <t>FY05 Capital Outlay - 71000001</t>
  </si>
  <si>
    <t>PROJ_GRT</t>
  </si>
  <si>
    <t>7100-1000 Plant Project</t>
  </si>
  <si>
    <t>Commonwealth Facility Improve</t>
  </si>
  <si>
    <t>DCAM Bond funding</t>
  </si>
  <si>
    <t>Solar Project</t>
  </si>
  <si>
    <t>Plant Project - #7310-0960 L2</t>
  </si>
  <si>
    <t>Plant Project - #7310-0410</t>
  </si>
  <si>
    <t>Plant Project - #7100-0001</t>
  </si>
  <si>
    <t>Plant Project #7310-0160</t>
  </si>
  <si>
    <t>Star Store Project #7310-7014</t>
  </si>
  <si>
    <t>Tuition - In State</t>
  </si>
  <si>
    <t>Tuition - Out of State</t>
  </si>
  <si>
    <t>Dining</t>
  </si>
  <si>
    <t>Book Vouchers</t>
  </si>
  <si>
    <t>Campus Center</t>
  </si>
  <si>
    <t>APPROP</t>
  </si>
  <si>
    <t>Conferencing</t>
  </si>
  <si>
    <t>Athletic Fee</t>
  </si>
  <si>
    <t>CSF - Cranberry</t>
  </si>
  <si>
    <t>CSF - Healy</t>
  </si>
  <si>
    <t>CSF - ITA</t>
  </si>
  <si>
    <t>GOF - Payroll</t>
  </si>
  <si>
    <t>CSF - Public Service</t>
  </si>
  <si>
    <t>CSF - Step</t>
  </si>
  <si>
    <t>Continuing Education</t>
  </si>
  <si>
    <t>Debt Service - Reserve</t>
  </si>
  <si>
    <t>CVIP</t>
  </si>
  <si>
    <t>Research Support Ser</t>
  </si>
  <si>
    <t>Science and Technology Fund</t>
  </si>
  <si>
    <t>Chargeback MMARS</t>
  </si>
  <si>
    <t>Student Services Fee</t>
  </si>
  <si>
    <t>Research Comp</t>
  </si>
  <si>
    <t>Student Activities</t>
  </si>
  <si>
    <t>Instructional Technology PDG</t>
  </si>
  <si>
    <t>General Operating Fund</t>
  </si>
  <si>
    <t>President's Office</t>
  </si>
  <si>
    <t>Other Student Fees</t>
  </si>
  <si>
    <t>Various College Fees</t>
  </si>
  <si>
    <t>Facilities Trust Fund</t>
  </si>
  <si>
    <t>Parking</t>
  </si>
  <si>
    <t>Housing</t>
  </si>
  <si>
    <t>Public Service</t>
  </si>
  <si>
    <t>Healey</t>
  </si>
  <si>
    <t>Compensated Absences</t>
  </si>
  <si>
    <t>Res.Adm. Proj's Funded by UMD</t>
  </si>
  <si>
    <t>Research Support Acct</t>
  </si>
  <si>
    <t>Unrestricted</t>
  </si>
  <si>
    <t>Direct Cost</t>
  </si>
  <si>
    <t>Program Income</t>
  </si>
  <si>
    <t>General Purpose Trust Fund</t>
  </si>
  <si>
    <t>Miscellaneous</t>
  </si>
  <si>
    <t>DCE Miscellaneous Income</t>
  </si>
  <si>
    <t>Internal F&amp;A</t>
  </si>
  <si>
    <t>Law School Trust Fund</t>
  </si>
  <si>
    <t>Other Revenue - Law School</t>
  </si>
  <si>
    <t>Development (Gifts from Donations-Unrestricted)</t>
  </si>
  <si>
    <t>Development Operations</t>
  </si>
  <si>
    <t>Cure Research Facilities</t>
  </si>
  <si>
    <t>Administrative Allowance TFA</t>
  </si>
  <si>
    <t>Indirect Cost - Provost</t>
  </si>
  <si>
    <t>Indirect Cost - Department</t>
  </si>
  <si>
    <t>Indirect Cost - Principal Inve</t>
  </si>
  <si>
    <t>Indirect Cost - Dean</t>
  </si>
  <si>
    <t>Indirect Cost Other</t>
  </si>
  <si>
    <t>Administrative Allowance</t>
  </si>
  <si>
    <t>Private Gifts</t>
  </si>
  <si>
    <t>Private Grant Gifts</t>
  </si>
  <si>
    <t>Restricted Service Fund Gifts</t>
  </si>
  <si>
    <t>Temporarily Restricted Gifts (Grant)</t>
  </si>
  <si>
    <t>Gifts-Restricted</t>
  </si>
  <si>
    <t>Restr Expendble - Endowmnt Inc</t>
  </si>
  <si>
    <t xml:space="preserve">Capital Gifts </t>
  </si>
  <si>
    <t>R&amp;R Plant Trust</t>
  </si>
  <si>
    <t>Auxiliary Serv Plant Proj- 2</t>
  </si>
  <si>
    <t>SFAC Plant Proj - 2</t>
  </si>
  <si>
    <t>Foundation Plant Proj - 2</t>
  </si>
  <si>
    <t>Indirect Cost Plant Proj-2</t>
  </si>
  <si>
    <t>CSF Plant Proj - 2</t>
  </si>
  <si>
    <t>Other Stu Fees Plant Proj-2</t>
  </si>
  <si>
    <t>GPTF Plant Proj - 2</t>
  </si>
  <si>
    <t>Various College Fees Proj - 2</t>
  </si>
  <si>
    <t>Misc Plant Proj - 2</t>
  </si>
  <si>
    <t>DCE Plant Proj - 2</t>
  </si>
  <si>
    <t>Campus Ctr Plant Proj - 2</t>
  </si>
  <si>
    <t>Pres Office Plant Proj - 2</t>
  </si>
  <si>
    <t>Agency Funds-Miscnon-affiliate</t>
  </si>
  <si>
    <t>Agency Fund - Misc</t>
  </si>
  <si>
    <t>Total Debits</t>
  </si>
  <si>
    <t>Total Credits</t>
  </si>
  <si>
    <t>Requestor:</t>
  </si>
  <si>
    <t>Date:</t>
  </si>
  <si>
    <t>700829 Fringe Benefits</t>
  </si>
  <si>
    <t>700841 Other</t>
  </si>
  <si>
    <t xml:space="preserve">700843 Indirect and Overhead </t>
  </si>
  <si>
    <t>700857 Utilities</t>
  </si>
  <si>
    <t>700859 Grad Student Payroll</t>
  </si>
  <si>
    <t>700874 Temp./Non-benefitted Payroll</t>
  </si>
  <si>
    <t>700875 Travel &amp; Conferences</t>
  </si>
  <si>
    <t>700877 Supplies &amp; Services</t>
  </si>
  <si>
    <t>700878 Administrative Expenses</t>
  </si>
  <si>
    <t>700879 Consulting Services</t>
  </si>
  <si>
    <t>700880 Purchased Services</t>
  </si>
  <si>
    <t>700881 Facility &amp; Space Costs</t>
  </si>
  <si>
    <t>700882 Equipment Leased/Purch./Maint.</t>
  </si>
  <si>
    <t>700883 Infrastructure &amp; Land</t>
  </si>
  <si>
    <t>700897 Student Aid</t>
  </si>
  <si>
    <t>700903 Fund Deductions (700903)</t>
  </si>
  <si>
    <t>700912 Central Assessment</t>
  </si>
  <si>
    <t>700913 Depreciation</t>
  </si>
  <si>
    <t>700914 Principal &amp; Interest</t>
  </si>
  <si>
    <t>700955 Recharge</t>
  </si>
  <si>
    <t>Account Codes: Law and Dining</t>
  </si>
  <si>
    <t>Account</t>
  </si>
  <si>
    <t>Other</t>
  </si>
  <si>
    <t>Utilities</t>
  </si>
  <si>
    <t>Depreciation</t>
  </si>
  <si>
    <t>Recharge</t>
  </si>
  <si>
    <t>Fringe Benefits</t>
  </si>
  <si>
    <t>Indirect and Overhead</t>
  </si>
  <si>
    <t>Grad Student Payroll</t>
  </si>
  <si>
    <t>Temp./Non-benefitted Payroll</t>
  </si>
  <si>
    <t>Travel &amp; Conferences</t>
  </si>
  <si>
    <t>Supplies &amp; Services</t>
  </si>
  <si>
    <t>Administrative Expenses</t>
  </si>
  <si>
    <t>Consulting Services</t>
  </si>
  <si>
    <t>Purchased Services</t>
  </si>
  <si>
    <t>Facility &amp; Space Costs</t>
  </si>
  <si>
    <t>Equipment Leased/Purch./Maint.</t>
  </si>
  <si>
    <t>Infrastructure &amp; Land</t>
  </si>
  <si>
    <t>Student Aid</t>
  </si>
  <si>
    <t>Fund Deductions (700903)</t>
  </si>
  <si>
    <t>Central Assessment</t>
  </si>
  <si>
    <t>Principal &amp; Interest</t>
  </si>
  <si>
    <t xml:space="preserve">Initials: </t>
  </si>
  <si>
    <t xml:space="preserve">700823 Payroll </t>
  </si>
  <si>
    <t xml:space="preserve">700953 Non-Regular Payroll </t>
  </si>
  <si>
    <t>700898 Grad Student Health Insurance</t>
  </si>
  <si>
    <t>Grad Student Health Insurance</t>
  </si>
  <si>
    <t>#</t>
  </si>
  <si>
    <t>Account Codes: ALL DEPARTMENTS (Besides Law and Dining)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</si>
</sst>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00000"/>
    <numFmt numFmtId="165" formatCode="0000"/>
    <numFmt numFmtId="166" formatCode="000"/>
  </numFmts>
  <fonts count="9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color indexed="56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FF0000"/>
      <name val="Aptos"/>
      <family val="2"/>
    </font>
    <font>
      <sz val="12"/>
      <color theme="0" tint="-0.249977111117893"/>
      <name val="Aptos"/>
      <family val="2"/>
    </font>
    <font>
      <b/>
      <sz val="11"/>
      <name val="Aptos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left"/>
    </xf>
    <xf numFmtId="16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3" fontId="5" fillId="3" borderId="0" xfId="0" applyNumberFormat="1" applyFont="1" applyFill="1" applyAlignment="1" applyProtection="1">
      <alignment horizontal="left"/>
      <protection locked="0"/>
    </xf>
    <xf numFmtId="49" fontId="4" fillId="3" borderId="0" xfId="0" quotePrefix="1" applyNumberFormat="1" applyFont="1" applyFill="1" applyAlignment="1" applyProtection="1">
      <alignment horizontal="left"/>
      <protection locked="0"/>
    </xf>
    <xf numFmtId="49" fontId="4" fillId="3" borderId="0" xfId="0" quotePrefix="1" applyNumberFormat="1" applyFont="1" applyFill="1" applyAlignment="1" applyProtection="1">
      <alignment horizontal="center"/>
      <protection locked="0"/>
    </xf>
    <xf numFmtId="166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0" xfId="0" applyNumberFormat="1" applyFont="1" applyFill="1" applyAlignment="1" applyProtection="1">
      <alignment horizontal="left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8" fillId="0" borderId="0" xfId="0" applyFont="1"/>
    <xf numFmtId="165" fontId="5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5" fontId="4" fillId="0" borderId="0" xfId="0" applyNumberFormat="1" applyFont="1" applyProtection="1">
      <protection locked="0"/>
    </xf>
    <xf numFmtId="40" fontId="4" fillId="0" borderId="0" xfId="1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0" fontId="5" fillId="0" borderId="0" xfId="1" applyNumberFormat="1" applyFont="1" applyAlignment="1" applyProtection="1">
      <alignment horizontal="center" vertical="center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Protection="1">
      <protection locked="0"/>
    </xf>
    <xf numFmtId="166" fontId="4" fillId="0" borderId="0" xfId="0" applyNumberFormat="1" applyFont="1" applyProtection="1">
      <protection locked="0"/>
    </xf>
    <xf numFmtId="166" fontId="5" fillId="0" borderId="0" xfId="0" applyNumberFormat="1" applyFont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166" fontId="4" fillId="0" borderId="1" xfId="0" applyNumberFormat="1" applyFont="1" applyBorder="1" applyAlignment="1" applyProtection="1">
      <alignment vertical="top" wrapText="1"/>
      <protection locked="0"/>
    </xf>
    <xf numFmtId="166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0" fontId="4" fillId="0" borderId="0" xfId="1" quotePrefix="1" applyNumberFormat="1" applyFont="1" applyFill="1" applyBorder="1" applyAlignment="1" applyProtection="1">
      <alignment horizontal="center" vertical="center"/>
      <protection locked="0"/>
    </xf>
    <xf numFmtId="40" fontId="4" fillId="0" borderId="0" xfId="1" quotePrefix="1" applyNumberFormat="1" applyFont="1" applyFill="1" applyAlignment="1" applyProtection="1">
      <alignment horizontal="center" vertical="center"/>
      <protection locked="0"/>
    </xf>
    <xf numFmtId="40" fontId="4" fillId="0" borderId="0" xfId="1" quotePrefix="1" applyNumberFormat="1" applyFont="1" applyAlignment="1" applyProtection="1">
      <alignment horizontal="center" vertical="center"/>
      <protection locked="0"/>
    </xf>
    <xf numFmtId="166" fontId="4" fillId="0" borderId="0" xfId="0" quotePrefix="1" applyNumberFormat="1" applyFont="1" applyAlignment="1" applyProtection="1">
      <alignment horizontal="left"/>
      <protection locked="0"/>
    </xf>
    <xf numFmtId="164" fontId="4" fillId="0" borderId="0" xfId="0" quotePrefix="1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4" fillId="0" borderId="0" xfId="0" quotePrefix="1" applyNumberFormat="1" applyFont="1" applyProtection="1">
      <protection locked="0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/>
    </xf>
    <xf numFmtId="16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4" fillId="3" borderId="0" xfId="0" applyFont="1" applyFill="1" applyProtection="1">
      <protection hidden="1"/>
    </xf>
    <xf numFmtId="40" fontId="4" fillId="0" borderId="0" xfId="1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hidden="1"/>
    </xf>
    <xf numFmtId="43" fontId="4" fillId="0" borderId="2" xfId="1" applyFont="1" applyFill="1" applyBorder="1" applyAlignment="1" applyProtection="1">
      <alignment horizontal="right"/>
      <protection locked="0"/>
    </xf>
    <xf numFmtId="43" fontId="4" fillId="0" borderId="2" xfId="1" applyFont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16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8" fontId="4" fillId="0" borderId="0" xfId="0" applyNumberFormat="1" applyFont="1" applyAlignment="1" applyProtection="1">
      <alignment horizontal="center"/>
      <protection locked="0"/>
    </xf>
    <xf numFmtId="8" fontId="5" fillId="0" borderId="0" xfId="0" applyNumberFormat="1" applyFont="1" applyAlignment="1" applyProtection="1">
      <alignment horizontal="center"/>
      <protection locked="0"/>
    </xf>
    <xf numFmtId="8" fontId="4" fillId="2" borderId="2" xfId="1" applyNumberFormat="1" applyFont="1" applyFill="1" applyBorder="1" applyAlignment="1" applyProtection="1">
      <alignment horizontal="center" vertical="center"/>
      <protection locked="0"/>
    </xf>
    <xf numFmtId="8" fontId="4" fillId="0" borderId="2" xfId="1" applyNumberFormat="1" applyFont="1" applyBorder="1" applyAlignment="1" applyProtection="1">
      <alignment horizontal="center" vertical="center"/>
      <protection locked="0"/>
    </xf>
    <xf numFmtId="8" fontId="5" fillId="0" borderId="2" xfId="1" applyNumberFormat="1" applyFont="1" applyBorder="1" applyAlignment="1" applyProtection="1">
      <alignment horizontal="center" vertical="center"/>
      <protection locked="0"/>
    </xf>
    <xf numFmtId="8" fontId="4" fillId="0" borderId="2" xfId="1" quotePrefix="1" applyNumberFormat="1" applyFont="1" applyBorder="1" applyAlignment="1" applyProtection="1">
      <alignment horizontal="center" vertical="center"/>
      <protection locked="0"/>
    </xf>
    <xf numFmtId="8" fontId="4" fillId="0" borderId="0" xfId="1" quotePrefix="1" applyNumberFormat="1" applyFont="1" applyFill="1" applyBorder="1" applyAlignment="1" applyProtection="1">
      <alignment horizontal="center" vertical="center"/>
      <protection locked="0"/>
    </xf>
    <xf numFmtId="8" fontId="4" fillId="0" borderId="0" xfId="1" applyNumberFormat="1" applyFont="1" applyFill="1" applyBorder="1" applyAlignment="1" applyProtection="1">
      <alignment horizontal="center" vertical="center"/>
      <protection hidden="1"/>
    </xf>
    <xf numFmtId="8" fontId="4" fillId="0" borderId="0" xfId="0" applyNumberFormat="1" applyFont="1" applyAlignment="1" applyProtection="1">
      <alignment horizontal="center" vertical="center" wrapText="1"/>
      <protection locked="0"/>
    </xf>
    <xf numFmtId="8" fontId="4" fillId="0" borderId="0" xfId="0" applyNumberFormat="1" applyFont="1" applyAlignment="1" applyProtection="1">
      <alignment vertical="top" wrapText="1"/>
      <protection locked="0"/>
    </xf>
    <xf numFmtId="8" fontId="4" fillId="0" borderId="0" xfId="0" applyNumberFormat="1" applyFo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ECF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182880</xdr:colOff>
      <xdr:row>0</xdr:row>
      <xdr:rowOff>704696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65C51-A272-4A1A-890A-066349AF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02455" cy="70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1E8D-DCA7-46ED-A37F-31B9B1D07121}">
  <sheetPr>
    <pageSetUpPr fitToPage="1"/>
  </sheetPr>
  <dimension ref="A1:O204"/>
  <sheetViews>
    <sheetView tabSelected="1" zoomScale="80" zoomScaleNormal="80" workbookViewId="0">
      <selection activeCell="F8" sqref="F8"/>
    </sheetView>
  </sheetViews>
  <sheetFormatPr defaultColWidth="9.453125" defaultRowHeight="16"/>
  <cols>
    <col min="1" max="1" width="9.453125" style="16" customWidth="1"/>
    <col min="2" max="2" width="11.08984375" style="32" customWidth="1"/>
    <col min="3" max="3" width="19.81640625" style="32" customWidth="1"/>
    <col min="4" max="5" width="21.1796875" style="32" customWidth="1"/>
    <col min="6" max="6" width="55.54296875" style="32" customWidth="1"/>
    <col min="7" max="7" width="25.453125" style="18" customWidth="1"/>
    <col min="8" max="8" width="25.81640625" style="19" customWidth="1"/>
    <col min="9" max="9" width="25.81640625" style="78" customWidth="1"/>
    <col min="10" max="10" width="29.81640625" style="7" customWidth="1"/>
    <col min="11" max="11" width="25.81640625" style="7" customWidth="1"/>
    <col min="12" max="12" width="25.81640625" style="20" customWidth="1"/>
    <col min="13" max="13" width="23" style="16" customWidth="1"/>
    <col min="14" max="14" width="12.1796875" style="16" customWidth="1"/>
    <col min="15" max="15" width="17" style="16" customWidth="1"/>
    <col min="16" max="16384" width="9.453125" style="16"/>
  </cols>
  <sheetData>
    <row r="1" spans="1:15" ht="61.75" customHeight="1">
      <c r="B1" s="17"/>
      <c r="C1" s="17"/>
      <c r="D1" s="17"/>
      <c r="E1" s="80" t="s">
        <v>18</v>
      </c>
      <c r="F1" s="80"/>
      <c r="G1" s="80"/>
      <c r="H1" s="80"/>
      <c r="I1" s="80"/>
      <c r="J1" s="80"/>
      <c r="K1" s="50"/>
      <c r="L1" s="50"/>
      <c r="M1" s="50"/>
    </row>
    <row r="2" spans="1:15">
      <c r="B2" s="16"/>
      <c r="C2" s="16"/>
      <c r="D2" s="16"/>
      <c r="E2" s="16"/>
      <c r="F2" s="16"/>
      <c r="I2" s="68"/>
      <c r="J2" s="19"/>
      <c r="L2" s="79" t="s">
        <v>19</v>
      </c>
      <c r="M2" s="79"/>
      <c r="N2" s="79"/>
      <c r="O2" s="79"/>
    </row>
    <row r="3" spans="1:15">
      <c r="B3" s="16"/>
      <c r="C3" s="21" t="s">
        <v>146</v>
      </c>
      <c r="D3" s="66"/>
      <c r="E3" s="67"/>
      <c r="F3" s="21"/>
      <c r="I3" s="68"/>
      <c r="J3" s="19"/>
      <c r="L3" s="8" t="s">
        <v>20</v>
      </c>
      <c r="M3" s="12"/>
      <c r="N3" s="13"/>
      <c r="O3" s="12"/>
    </row>
    <row r="4" spans="1:15" s="22" customFormat="1" ht="16.5" customHeight="1">
      <c r="A4" s="16"/>
      <c r="B4" s="23"/>
      <c r="C4" s="24" t="s">
        <v>147</v>
      </c>
      <c r="D4" s="66"/>
      <c r="E4" s="67"/>
      <c r="F4" s="24"/>
      <c r="G4" s="25"/>
      <c r="H4" s="26"/>
      <c r="I4" s="69"/>
      <c r="J4" s="27"/>
      <c r="K4" s="27"/>
      <c r="L4" s="8" t="s">
        <v>21</v>
      </c>
      <c r="M4" s="9"/>
      <c r="N4" s="10"/>
      <c r="O4" s="9"/>
    </row>
    <row r="5" spans="1:15" s="22" customFormat="1" ht="16.5" customHeight="1">
      <c r="A5" s="16"/>
      <c r="B5" s="23"/>
      <c r="C5" s="23"/>
      <c r="D5" s="23"/>
      <c r="E5" s="23"/>
      <c r="F5" s="24"/>
      <c r="G5" s="25"/>
      <c r="H5" s="26"/>
      <c r="I5" s="69"/>
      <c r="J5" s="27"/>
      <c r="K5" s="27"/>
      <c r="L5" s="8" t="s">
        <v>190</v>
      </c>
      <c r="M5" s="9"/>
      <c r="N5" s="10"/>
      <c r="O5" s="9"/>
    </row>
    <row r="6" spans="1:15" s="22" customFormat="1" ht="16.5" customHeight="1">
      <c r="A6" s="16"/>
      <c r="B6" s="23"/>
      <c r="C6" s="23"/>
      <c r="D6" s="23"/>
      <c r="E6" s="23"/>
      <c r="F6" s="23"/>
      <c r="G6" s="25"/>
      <c r="H6" s="26"/>
      <c r="I6" s="69"/>
      <c r="J6" s="27"/>
      <c r="K6" s="27"/>
      <c r="L6" s="8"/>
      <c r="M6" s="9"/>
      <c r="N6" s="10"/>
      <c r="O6" s="9"/>
    </row>
    <row r="7" spans="1:15" s="22" customFormat="1" ht="31.5" customHeight="1">
      <c r="A7" s="62" t="s">
        <v>195</v>
      </c>
      <c r="B7" s="62" t="s">
        <v>13</v>
      </c>
      <c r="C7" s="2" t="s">
        <v>1</v>
      </c>
      <c r="D7" s="2" t="s">
        <v>0</v>
      </c>
      <c r="E7" s="3" t="s">
        <v>2</v>
      </c>
      <c r="F7" s="49" t="s">
        <v>14</v>
      </c>
      <c r="G7" s="2" t="s">
        <v>15</v>
      </c>
      <c r="H7" s="3" t="s">
        <v>3</v>
      </c>
      <c r="I7" s="70" t="s">
        <v>16</v>
      </c>
      <c r="J7" s="2" t="s">
        <v>17</v>
      </c>
      <c r="L7" s="11" t="s">
        <v>22</v>
      </c>
      <c r="M7" s="11" t="s">
        <v>23</v>
      </c>
      <c r="N7" s="11" t="s">
        <v>24</v>
      </c>
      <c r="O7" s="11" t="s">
        <v>25</v>
      </c>
    </row>
    <row r="8" spans="1:15" ht="16.5" customHeight="1">
      <c r="A8" s="53">
        <v>1</v>
      </c>
      <c r="B8" s="53">
        <v>2026</v>
      </c>
      <c r="C8" s="53"/>
      <c r="D8" s="53"/>
      <c r="E8" s="53"/>
      <c r="F8" s="54"/>
      <c r="G8" s="55" t="str">
        <f>_xlfn.IFNA(TRIM(LEFT(F8,6)),"")</f>
        <v/>
      </c>
      <c r="H8" s="53"/>
      <c r="I8" s="71"/>
      <c r="J8" s="56"/>
      <c r="K8" s="16"/>
      <c r="L8" s="51" t="str">
        <f>_xlfn.XLOOKUP(E8,Lists!$G$2:$G$98,Lists!$I$2:$I$98,"")</f>
        <v/>
      </c>
      <c r="M8" s="29"/>
      <c r="N8" s="29"/>
      <c r="O8" s="51" t="str">
        <f>IF(I8="","",IF(I8&lt;0,CONCATENATE("TT ",VLOOKUP(N8,A8:G37,3,FALSE)," MD"),CONCATENATE("TF ",VLOOKUP(N8,A8:G37,3,FALSE)," MD")))</f>
        <v/>
      </c>
    </row>
    <row r="9" spans="1:15" ht="18" customHeight="1">
      <c r="A9" s="53">
        <v>2</v>
      </c>
      <c r="B9" s="53">
        <v>2026</v>
      </c>
      <c r="C9" s="53"/>
      <c r="D9" s="53"/>
      <c r="E9" s="53"/>
      <c r="F9" s="54"/>
      <c r="G9" s="55" t="str">
        <f t="shared" ref="G9:G27" si="0">_xlfn.IFNA(TRIM(LEFT(F9,6)),"")</f>
        <v/>
      </c>
      <c r="H9" s="53"/>
      <c r="I9" s="71"/>
      <c r="J9" s="57"/>
      <c r="K9" s="16"/>
      <c r="L9" s="51" t="str">
        <f>_xlfn.XLOOKUP(E9,Lists!$G$2:$G$98,Lists!$I$2:$I$98,"")</f>
        <v/>
      </c>
      <c r="M9" s="29"/>
      <c r="N9" s="29"/>
      <c r="O9" s="51" t="str">
        <f t="shared" ref="O9:O37" si="1">IF(I9="","",IF(I9&lt;0,CONCATENATE("TT ",VLOOKUP(N9,A9:G38,3,FALSE)," MD"),CONCATENATE("TF ",VLOOKUP(N9,A9:G38,3,FALSE)," MD")))</f>
        <v/>
      </c>
    </row>
    <row r="10" spans="1:15" ht="18" customHeight="1">
      <c r="A10" s="53">
        <v>3</v>
      </c>
      <c r="B10" s="53">
        <v>2026</v>
      </c>
      <c r="C10" s="53"/>
      <c r="D10" s="53"/>
      <c r="E10" s="53"/>
      <c r="F10" s="54"/>
      <c r="G10" s="55" t="str">
        <f t="shared" si="0"/>
        <v/>
      </c>
      <c r="H10" s="53"/>
      <c r="I10" s="71"/>
      <c r="J10" s="57"/>
      <c r="K10" s="16"/>
      <c r="L10" s="51" t="str">
        <f>_xlfn.XLOOKUP(E10,Lists!$G$2:$G$98,Lists!$I$2:$I$98,"")</f>
        <v/>
      </c>
      <c r="M10" s="29"/>
      <c r="N10" s="29"/>
      <c r="O10" s="51" t="str">
        <f t="shared" si="1"/>
        <v/>
      </c>
    </row>
    <row r="11" spans="1:15">
      <c r="A11" s="53">
        <v>4</v>
      </c>
      <c r="B11" s="53">
        <v>2026</v>
      </c>
      <c r="C11" s="53"/>
      <c r="D11" s="53"/>
      <c r="E11" s="53"/>
      <c r="F11" s="54"/>
      <c r="G11" s="55" t="str">
        <f t="shared" si="0"/>
        <v/>
      </c>
      <c r="H11" s="53"/>
      <c r="I11" s="71"/>
      <c r="J11" s="57"/>
      <c r="K11" s="16"/>
      <c r="L11" s="51" t="str">
        <f>_xlfn.XLOOKUP(E11,Lists!$G$2:$G$98,Lists!$I$2:$I$98,"")</f>
        <v/>
      </c>
      <c r="M11" s="30"/>
      <c r="N11" s="29"/>
      <c r="O11" s="51" t="str">
        <f t="shared" si="1"/>
        <v/>
      </c>
    </row>
    <row r="12" spans="1:15" ht="18" customHeight="1">
      <c r="A12" s="53">
        <v>5</v>
      </c>
      <c r="B12" s="53">
        <v>2026</v>
      </c>
      <c r="C12" s="53"/>
      <c r="D12" s="53"/>
      <c r="E12" s="53"/>
      <c r="F12" s="54"/>
      <c r="G12" s="55" t="str">
        <f t="shared" si="0"/>
        <v/>
      </c>
      <c r="H12" s="53"/>
      <c r="I12" s="71"/>
      <c r="J12" s="57"/>
      <c r="K12" s="16"/>
      <c r="L12" s="51" t="str">
        <f>_xlfn.XLOOKUP(E12,Lists!$G$2:$G$98,Lists!$I$2:$I$98,"")</f>
        <v/>
      </c>
      <c r="M12" s="29"/>
      <c r="N12" s="29"/>
      <c r="O12" s="51" t="str">
        <f t="shared" si="1"/>
        <v/>
      </c>
    </row>
    <row r="13" spans="1:15" ht="18" customHeight="1">
      <c r="A13" s="53">
        <v>6</v>
      </c>
      <c r="B13" s="53">
        <v>2026</v>
      </c>
      <c r="C13" s="53"/>
      <c r="D13" s="53"/>
      <c r="E13" s="53"/>
      <c r="F13" s="54"/>
      <c r="G13" s="55" t="str">
        <f t="shared" si="0"/>
        <v/>
      </c>
      <c r="H13" s="53"/>
      <c r="I13" s="71"/>
      <c r="J13" s="57"/>
      <c r="K13" s="16"/>
      <c r="L13" s="51" t="str">
        <f>_xlfn.XLOOKUP(E13,Lists!$G$2:$G$98,Lists!$I$2:$I$98,"")</f>
        <v/>
      </c>
      <c r="M13" s="29"/>
      <c r="N13" s="29"/>
      <c r="O13" s="51" t="str">
        <f t="shared" si="1"/>
        <v/>
      </c>
    </row>
    <row r="14" spans="1:15">
      <c r="A14" s="53">
        <v>7</v>
      </c>
      <c r="B14" s="53">
        <v>2026</v>
      </c>
      <c r="C14" s="53"/>
      <c r="D14" s="53"/>
      <c r="E14" s="53"/>
      <c r="F14" s="54"/>
      <c r="G14" s="55" t="str">
        <f t="shared" si="0"/>
        <v/>
      </c>
      <c r="H14" s="53"/>
      <c r="I14" s="71"/>
      <c r="J14" s="57"/>
      <c r="K14" s="16"/>
      <c r="L14" s="51" t="str">
        <f>_xlfn.XLOOKUP(E14,Lists!$G$2:$G$98,Lists!$I$2:$I$98,"")</f>
        <v/>
      </c>
      <c r="M14" s="30"/>
      <c r="N14" s="29"/>
      <c r="O14" s="51" t="str">
        <f t="shared" si="1"/>
        <v/>
      </c>
    </row>
    <row r="15" spans="1:15">
      <c r="A15" s="53">
        <v>8</v>
      </c>
      <c r="B15" s="53">
        <v>2026</v>
      </c>
      <c r="C15" s="53"/>
      <c r="D15" s="53"/>
      <c r="E15" s="53"/>
      <c r="F15" s="54"/>
      <c r="G15" s="55" t="str">
        <f t="shared" si="0"/>
        <v/>
      </c>
      <c r="H15" s="53"/>
      <c r="I15" s="71"/>
      <c r="J15" s="58"/>
      <c r="K15" s="16"/>
      <c r="L15" s="51" t="str">
        <f>_xlfn.XLOOKUP(E15,Lists!$G$2:$G$98,Lists!$I$2:$I$98,"")</f>
        <v/>
      </c>
      <c r="M15" s="29"/>
      <c r="N15" s="29"/>
      <c r="O15" s="51" t="str">
        <f t="shared" si="1"/>
        <v/>
      </c>
    </row>
    <row r="16" spans="1:15" ht="18" customHeight="1">
      <c r="A16" s="53">
        <v>9</v>
      </c>
      <c r="B16" s="53">
        <v>2026</v>
      </c>
      <c r="C16" s="53"/>
      <c r="D16" s="53"/>
      <c r="E16" s="53"/>
      <c r="F16" s="54"/>
      <c r="G16" s="55" t="str">
        <f t="shared" si="0"/>
        <v/>
      </c>
      <c r="H16" s="53"/>
      <c r="I16" s="71"/>
      <c r="J16" s="57"/>
      <c r="K16" s="16"/>
      <c r="L16" s="51" t="str">
        <f>_xlfn.XLOOKUP(E16,Lists!$G$2:$G$98,Lists!$I$2:$I$98,"")</f>
        <v/>
      </c>
      <c r="M16" s="29"/>
      <c r="N16" s="29"/>
      <c r="O16" s="51" t="str">
        <f t="shared" si="1"/>
        <v/>
      </c>
    </row>
    <row r="17" spans="1:15" s="22" customFormat="1" ht="18" customHeight="1">
      <c r="A17" s="53">
        <v>10</v>
      </c>
      <c r="B17" s="53">
        <v>2026</v>
      </c>
      <c r="C17" s="53"/>
      <c r="D17" s="53"/>
      <c r="E17" s="53"/>
      <c r="F17" s="54"/>
      <c r="G17" s="55" t="str">
        <f t="shared" si="0"/>
        <v/>
      </c>
      <c r="H17" s="53"/>
      <c r="I17" s="72"/>
      <c r="J17" s="58"/>
      <c r="L17" s="51" t="str">
        <f>_xlfn.XLOOKUP(E17,Lists!$G$2:$G$98,Lists!$I$2:$I$98,"")</f>
        <v/>
      </c>
      <c r="M17" s="31"/>
      <c r="N17" s="31"/>
      <c r="O17" s="51" t="str">
        <f t="shared" si="1"/>
        <v/>
      </c>
    </row>
    <row r="18" spans="1:15" s="22" customFormat="1" ht="18" customHeight="1">
      <c r="A18" s="53">
        <v>11</v>
      </c>
      <c r="B18" s="53">
        <v>2026</v>
      </c>
      <c r="C18" s="53"/>
      <c r="D18" s="53"/>
      <c r="E18" s="53"/>
      <c r="F18" s="54"/>
      <c r="G18" s="55" t="str">
        <f t="shared" si="0"/>
        <v/>
      </c>
      <c r="H18" s="53"/>
      <c r="I18" s="72"/>
      <c r="J18" s="59"/>
      <c r="L18" s="51" t="str">
        <f>_xlfn.XLOOKUP(E18,Lists!$G$2:$G$98,Lists!$I$2:$I$98,"")</f>
        <v/>
      </c>
      <c r="M18" s="31"/>
      <c r="N18" s="31"/>
      <c r="O18" s="51" t="str">
        <f t="shared" si="1"/>
        <v/>
      </c>
    </row>
    <row r="19" spans="1:15" s="22" customFormat="1" ht="18" customHeight="1">
      <c r="A19" s="53">
        <v>12</v>
      </c>
      <c r="B19" s="53">
        <v>2026</v>
      </c>
      <c r="C19" s="53"/>
      <c r="D19" s="53"/>
      <c r="E19" s="53"/>
      <c r="F19" s="54"/>
      <c r="G19" s="55" t="str">
        <f t="shared" si="0"/>
        <v/>
      </c>
      <c r="H19" s="53"/>
      <c r="I19" s="72"/>
      <c r="J19" s="59"/>
      <c r="L19" s="51" t="str">
        <f>_xlfn.XLOOKUP(E19,Lists!$G$2:$G$98,Lists!$I$2:$I$98,"")</f>
        <v/>
      </c>
      <c r="M19" s="31"/>
      <c r="N19" s="31"/>
      <c r="O19" s="51" t="str">
        <f t="shared" si="1"/>
        <v/>
      </c>
    </row>
    <row r="20" spans="1:15" s="22" customFormat="1" ht="18" customHeight="1">
      <c r="A20" s="53">
        <v>13</v>
      </c>
      <c r="B20" s="53">
        <v>2026</v>
      </c>
      <c r="C20" s="53"/>
      <c r="D20" s="53"/>
      <c r="E20" s="53"/>
      <c r="F20" s="54"/>
      <c r="G20" s="55" t="str">
        <f t="shared" si="0"/>
        <v/>
      </c>
      <c r="H20" s="53"/>
      <c r="I20" s="72"/>
      <c r="J20" s="59"/>
      <c r="L20" s="51" t="str">
        <f>_xlfn.XLOOKUP(E20,Lists!$G$2:$G$98,Lists!$I$2:$I$98,"")</f>
        <v/>
      </c>
      <c r="M20" s="31"/>
      <c r="N20" s="31"/>
      <c r="O20" s="51" t="str">
        <f t="shared" si="1"/>
        <v/>
      </c>
    </row>
    <row r="21" spans="1:15">
      <c r="A21" s="53">
        <v>14</v>
      </c>
      <c r="B21" s="53">
        <v>2026</v>
      </c>
      <c r="C21" s="53"/>
      <c r="D21" s="53"/>
      <c r="E21" s="53"/>
      <c r="F21" s="54"/>
      <c r="G21" s="55" t="str">
        <f t="shared" si="0"/>
        <v/>
      </c>
      <c r="H21" s="53"/>
      <c r="I21" s="71"/>
      <c r="J21" s="60"/>
      <c r="K21" s="16"/>
      <c r="L21" s="51" t="str">
        <f>_xlfn.XLOOKUP(E21,Lists!$G$2:$G$98,Lists!$I$2:$I$98,"")</f>
        <v/>
      </c>
      <c r="M21" s="29"/>
      <c r="N21" s="29"/>
      <c r="O21" s="51" t="str">
        <f t="shared" si="1"/>
        <v/>
      </c>
    </row>
    <row r="22" spans="1:15">
      <c r="A22" s="53">
        <v>15</v>
      </c>
      <c r="B22" s="53">
        <v>2026</v>
      </c>
      <c r="C22" s="53"/>
      <c r="D22" s="53"/>
      <c r="E22" s="53"/>
      <c r="F22" s="54"/>
      <c r="G22" s="55" t="str">
        <f t="shared" si="0"/>
        <v/>
      </c>
      <c r="H22" s="53"/>
      <c r="I22" s="71"/>
      <c r="J22" s="60"/>
      <c r="K22" s="16"/>
      <c r="L22" s="51" t="str">
        <f>_xlfn.XLOOKUP(E22,Lists!$G$2:$G$98,Lists!$I$2:$I$98,"")</f>
        <v/>
      </c>
      <c r="M22" s="29"/>
      <c r="N22" s="29"/>
      <c r="O22" s="51" t="str">
        <f t="shared" si="1"/>
        <v/>
      </c>
    </row>
    <row r="23" spans="1:15" ht="18" customHeight="1">
      <c r="A23" s="53">
        <v>16</v>
      </c>
      <c r="B23" s="53">
        <v>2026</v>
      </c>
      <c r="C23" s="53"/>
      <c r="D23" s="53"/>
      <c r="E23" s="53"/>
      <c r="F23" s="54"/>
      <c r="G23" s="55" t="str">
        <f t="shared" si="0"/>
        <v/>
      </c>
      <c r="H23" s="61"/>
      <c r="I23" s="73"/>
      <c r="J23" s="60"/>
      <c r="K23" s="16"/>
      <c r="L23" s="51" t="str">
        <f>_xlfn.XLOOKUP(E23,Lists!$G$2:$G$98,Lists!$I$2:$I$98,"")</f>
        <v/>
      </c>
      <c r="M23" s="29"/>
      <c r="N23" s="29"/>
      <c r="O23" s="51" t="str">
        <f t="shared" si="1"/>
        <v/>
      </c>
    </row>
    <row r="24" spans="1:15" ht="18" customHeight="1">
      <c r="A24" s="53">
        <v>17</v>
      </c>
      <c r="B24" s="53">
        <v>2026</v>
      </c>
      <c r="C24" s="53"/>
      <c r="D24" s="53"/>
      <c r="E24" s="53"/>
      <c r="F24" s="54"/>
      <c r="G24" s="55" t="str">
        <f t="shared" si="0"/>
        <v/>
      </c>
      <c r="H24" s="61"/>
      <c r="I24" s="73"/>
      <c r="J24" s="60"/>
      <c r="K24" s="16"/>
      <c r="L24" s="51" t="str">
        <f>_xlfn.XLOOKUP(E24,Lists!$G$2:$G$98,Lists!$I$2:$I$98,"")</f>
        <v/>
      </c>
      <c r="M24" s="29"/>
      <c r="N24" s="29"/>
      <c r="O24" s="51" t="str">
        <f t="shared" si="1"/>
        <v/>
      </c>
    </row>
    <row r="25" spans="1:15" ht="18" customHeight="1">
      <c r="A25" s="53">
        <v>18</v>
      </c>
      <c r="B25" s="53">
        <v>2026</v>
      </c>
      <c r="C25" s="53"/>
      <c r="D25" s="53"/>
      <c r="E25" s="53"/>
      <c r="F25" s="54"/>
      <c r="G25" s="55" t="str">
        <f t="shared" si="0"/>
        <v/>
      </c>
      <c r="H25" s="61"/>
      <c r="I25" s="73"/>
      <c r="J25" s="60"/>
      <c r="K25" s="16"/>
      <c r="L25" s="51" t="str">
        <f>_xlfn.XLOOKUP(E25,Lists!$G$2:$G$98,Lists!$I$2:$I$98,"")</f>
        <v/>
      </c>
      <c r="M25" s="29"/>
      <c r="N25" s="29"/>
      <c r="O25" s="51" t="str">
        <f t="shared" si="1"/>
        <v/>
      </c>
    </row>
    <row r="26" spans="1:15" ht="18" customHeight="1">
      <c r="A26" s="53">
        <v>19</v>
      </c>
      <c r="B26" s="53">
        <v>2026</v>
      </c>
      <c r="C26" s="53"/>
      <c r="D26" s="53"/>
      <c r="E26" s="53"/>
      <c r="F26" s="54"/>
      <c r="G26" s="55" t="str">
        <f t="shared" si="0"/>
        <v/>
      </c>
      <c r="H26" s="61"/>
      <c r="I26" s="73"/>
      <c r="J26" s="60"/>
      <c r="K26" s="16"/>
      <c r="L26" s="51" t="str">
        <f>_xlfn.XLOOKUP(E26,Lists!$G$2:$G$98,Lists!$I$2:$I$98,"")</f>
        <v/>
      </c>
      <c r="M26" s="29"/>
      <c r="N26" s="29"/>
      <c r="O26" s="51" t="str">
        <f t="shared" si="1"/>
        <v/>
      </c>
    </row>
    <row r="27" spans="1:15" ht="18" customHeight="1">
      <c r="A27" s="53">
        <v>20</v>
      </c>
      <c r="B27" s="53">
        <v>2026</v>
      </c>
      <c r="C27" s="53"/>
      <c r="D27" s="53"/>
      <c r="E27" s="53"/>
      <c r="F27" s="54"/>
      <c r="G27" s="55" t="str">
        <f t="shared" si="0"/>
        <v/>
      </c>
      <c r="H27" s="61"/>
      <c r="I27" s="73"/>
      <c r="J27" s="60"/>
      <c r="K27" s="16"/>
      <c r="L27" s="51" t="str">
        <f>_xlfn.XLOOKUP(E27,Lists!$G$2:$G$98,Lists!$I$2:$I$98,"")</f>
        <v/>
      </c>
      <c r="M27" s="29"/>
      <c r="N27" s="29"/>
      <c r="O27" s="51" t="str">
        <f t="shared" si="1"/>
        <v/>
      </c>
    </row>
    <row r="28" spans="1:15" ht="18" customHeight="1">
      <c r="A28" s="53">
        <v>21</v>
      </c>
      <c r="B28" s="53">
        <v>2026</v>
      </c>
      <c r="C28" s="53"/>
      <c r="D28" s="53"/>
      <c r="E28" s="53"/>
      <c r="F28" s="54"/>
      <c r="G28" s="55"/>
      <c r="H28" s="61"/>
      <c r="I28" s="73"/>
      <c r="J28" s="60"/>
      <c r="K28" s="16"/>
      <c r="L28" s="51"/>
      <c r="M28" s="29"/>
      <c r="N28" s="29"/>
      <c r="O28" s="51" t="str">
        <f t="shared" si="1"/>
        <v/>
      </c>
    </row>
    <row r="29" spans="1:15" ht="18" customHeight="1">
      <c r="A29" s="53">
        <v>22</v>
      </c>
      <c r="B29" s="53">
        <v>2026</v>
      </c>
      <c r="C29" s="53"/>
      <c r="D29" s="53"/>
      <c r="E29" s="53"/>
      <c r="F29" s="54"/>
      <c r="G29" s="55"/>
      <c r="H29" s="61"/>
      <c r="I29" s="73"/>
      <c r="J29" s="60"/>
      <c r="K29" s="16"/>
      <c r="L29" s="51"/>
      <c r="M29" s="29"/>
      <c r="N29" s="29"/>
      <c r="O29" s="51" t="str">
        <f t="shared" si="1"/>
        <v/>
      </c>
    </row>
    <row r="30" spans="1:15" ht="18" customHeight="1">
      <c r="A30" s="53">
        <v>23</v>
      </c>
      <c r="B30" s="53">
        <v>2026</v>
      </c>
      <c r="C30" s="53"/>
      <c r="D30" s="53"/>
      <c r="E30" s="53"/>
      <c r="F30" s="54"/>
      <c r="G30" s="55"/>
      <c r="H30" s="61"/>
      <c r="I30" s="73"/>
      <c r="J30" s="60"/>
      <c r="K30" s="16"/>
      <c r="L30" s="51"/>
      <c r="M30" s="29"/>
      <c r="N30" s="29"/>
      <c r="O30" s="51" t="str">
        <f t="shared" si="1"/>
        <v/>
      </c>
    </row>
    <row r="31" spans="1:15" ht="18" customHeight="1">
      <c r="A31" s="53">
        <v>24</v>
      </c>
      <c r="B31" s="53">
        <v>2026</v>
      </c>
      <c r="C31" s="53"/>
      <c r="D31" s="53"/>
      <c r="E31" s="53"/>
      <c r="F31" s="54"/>
      <c r="G31" s="55"/>
      <c r="H31" s="61"/>
      <c r="I31" s="73"/>
      <c r="J31" s="60"/>
      <c r="K31" s="16"/>
      <c r="L31" s="51"/>
      <c r="M31" s="29"/>
      <c r="N31" s="29"/>
      <c r="O31" s="51" t="str">
        <f t="shared" si="1"/>
        <v/>
      </c>
    </row>
    <row r="32" spans="1:15" ht="18" customHeight="1">
      <c r="A32" s="53">
        <v>25</v>
      </c>
      <c r="B32" s="53">
        <v>2026</v>
      </c>
      <c r="C32" s="53"/>
      <c r="D32" s="53"/>
      <c r="E32" s="53"/>
      <c r="F32" s="54"/>
      <c r="G32" s="55"/>
      <c r="H32" s="61"/>
      <c r="I32" s="73"/>
      <c r="J32" s="60"/>
      <c r="K32" s="16"/>
      <c r="L32" s="51"/>
      <c r="M32" s="29"/>
      <c r="N32" s="29"/>
      <c r="O32" s="51" t="str">
        <f t="shared" si="1"/>
        <v/>
      </c>
    </row>
    <row r="33" spans="1:15" ht="18" customHeight="1">
      <c r="A33" s="53">
        <v>26</v>
      </c>
      <c r="B33" s="53">
        <v>2026</v>
      </c>
      <c r="C33" s="53"/>
      <c r="D33" s="53"/>
      <c r="E33" s="53"/>
      <c r="F33" s="54"/>
      <c r="G33" s="55"/>
      <c r="H33" s="61"/>
      <c r="I33" s="73"/>
      <c r="J33" s="60"/>
      <c r="K33" s="16"/>
      <c r="L33" s="51"/>
      <c r="M33" s="29"/>
      <c r="N33" s="29"/>
      <c r="O33" s="51" t="str">
        <f t="shared" si="1"/>
        <v/>
      </c>
    </row>
    <row r="34" spans="1:15" ht="18" customHeight="1">
      <c r="A34" s="53">
        <v>27</v>
      </c>
      <c r="B34" s="53">
        <v>2026</v>
      </c>
      <c r="C34" s="53"/>
      <c r="D34" s="53"/>
      <c r="E34" s="53"/>
      <c r="F34" s="54"/>
      <c r="G34" s="55"/>
      <c r="H34" s="61"/>
      <c r="I34" s="73"/>
      <c r="J34" s="60"/>
      <c r="K34" s="16"/>
      <c r="L34" s="51"/>
      <c r="M34" s="29"/>
      <c r="N34" s="29"/>
      <c r="O34" s="51" t="str">
        <f t="shared" si="1"/>
        <v/>
      </c>
    </row>
    <row r="35" spans="1:15" ht="18" customHeight="1">
      <c r="A35" s="53">
        <v>28</v>
      </c>
      <c r="B35" s="53">
        <v>2026</v>
      </c>
      <c r="C35" s="53"/>
      <c r="D35" s="53"/>
      <c r="E35" s="53"/>
      <c r="F35" s="54"/>
      <c r="G35" s="55"/>
      <c r="H35" s="61"/>
      <c r="I35" s="73"/>
      <c r="J35" s="60"/>
      <c r="K35" s="16"/>
      <c r="L35" s="51"/>
      <c r="M35" s="29"/>
      <c r="N35" s="29"/>
      <c r="O35" s="51" t="str">
        <f t="shared" si="1"/>
        <v/>
      </c>
    </row>
    <row r="36" spans="1:15" ht="18" customHeight="1">
      <c r="A36" s="53">
        <v>29</v>
      </c>
      <c r="B36" s="53">
        <v>2026</v>
      </c>
      <c r="C36" s="53"/>
      <c r="D36" s="53"/>
      <c r="E36" s="53"/>
      <c r="F36" s="54"/>
      <c r="G36" s="55"/>
      <c r="H36" s="61"/>
      <c r="I36" s="73"/>
      <c r="J36" s="60"/>
      <c r="K36" s="16"/>
      <c r="L36" s="51"/>
      <c r="M36" s="29"/>
      <c r="N36" s="29"/>
      <c r="O36" s="51" t="str">
        <f t="shared" si="1"/>
        <v/>
      </c>
    </row>
    <row r="37" spans="1:15" ht="18" customHeight="1">
      <c r="A37" s="53">
        <v>30</v>
      </c>
      <c r="B37" s="53">
        <v>2026</v>
      </c>
      <c r="C37" s="53"/>
      <c r="D37" s="53"/>
      <c r="E37" s="53"/>
      <c r="F37" s="54"/>
      <c r="G37" s="55"/>
      <c r="H37" s="61"/>
      <c r="I37" s="73"/>
      <c r="J37" s="60"/>
      <c r="K37" s="16"/>
      <c r="L37" s="51"/>
      <c r="M37" s="29"/>
      <c r="N37" s="29"/>
      <c r="O37" s="51" t="str">
        <f t="shared" si="1"/>
        <v/>
      </c>
    </row>
    <row r="38" spans="1:15" ht="18" customHeight="1">
      <c r="A38" s="7"/>
      <c r="B38" s="7"/>
      <c r="C38" s="7"/>
      <c r="D38" s="7"/>
      <c r="E38" s="7"/>
      <c r="F38" s="63"/>
      <c r="G38" s="64"/>
      <c r="H38" s="27"/>
      <c r="I38" s="74"/>
      <c r="J38" s="16"/>
      <c r="K38" s="16"/>
      <c r="L38" s="65"/>
      <c r="O38" s="65"/>
    </row>
    <row r="39" spans="1:15" ht="18" customHeight="1">
      <c r="B39" s="7"/>
      <c r="C39" s="7"/>
      <c r="D39" s="7"/>
      <c r="E39" s="7"/>
      <c r="F39" s="7"/>
      <c r="G39" s="7"/>
      <c r="H39" s="35" t="s">
        <v>144</v>
      </c>
      <c r="I39" s="75">
        <f>SUMIF(I7:I37,"&lt;0")</f>
        <v>0</v>
      </c>
      <c r="J39" s="16"/>
      <c r="K39" s="16"/>
      <c r="L39" s="16"/>
    </row>
    <row r="40" spans="1:15" ht="20.149999999999999" customHeight="1">
      <c r="B40" s="33"/>
      <c r="C40" s="33"/>
      <c r="D40" s="33"/>
      <c r="E40" s="33"/>
      <c r="F40" s="33"/>
      <c r="H40" s="39" t="s">
        <v>145</v>
      </c>
      <c r="I40" s="75">
        <f>SUMIF(I7:I37,"&gt;0")</f>
        <v>0</v>
      </c>
      <c r="K40" s="35"/>
      <c r="L40" s="52"/>
    </row>
    <row r="41" spans="1:15" ht="19.5" customHeight="1">
      <c r="B41" s="36"/>
      <c r="C41" s="37"/>
      <c r="D41" s="37"/>
      <c r="E41" s="37"/>
      <c r="F41" s="37"/>
      <c r="G41" s="38"/>
      <c r="H41" s="38"/>
      <c r="I41" s="76"/>
      <c r="J41" s="38"/>
      <c r="K41" s="39"/>
      <c r="L41" s="52"/>
    </row>
    <row r="42" spans="1:15" ht="20.149999999999999" customHeight="1">
      <c r="B42" s="38"/>
      <c r="C42" s="38"/>
      <c r="D42" s="38"/>
      <c r="E42" s="38"/>
      <c r="F42" s="38"/>
      <c r="G42" s="38"/>
      <c r="H42" s="38"/>
      <c r="I42" s="77"/>
      <c r="J42" s="38"/>
      <c r="K42" s="38"/>
      <c r="L42" s="40"/>
    </row>
    <row r="43" spans="1:15" ht="20.149999999999999" customHeight="1">
      <c r="B43" s="38"/>
      <c r="C43" s="38"/>
      <c r="D43" s="38"/>
      <c r="E43" s="38"/>
      <c r="F43" s="38"/>
      <c r="G43" s="38"/>
      <c r="H43" s="38"/>
      <c r="I43" s="77"/>
      <c r="J43" s="38"/>
      <c r="K43" s="38"/>
      <c r="L43" s="41"/>
    </row>
    <row r="44" spans="1:15" ht="20.149999999999999" customHeight="1">
      <c r="H44" s="34"/>
      <c r="I44" s="68"/>
      <c r="J44" s="38"/>
      <c r="K44" s="38"/>
      <c r="L44" s="42"/>
    </row>
    <row r="45" spans="1:15" ht="24" customHeight="1">
      <c r="H45" s="34"/>
      <c r="I45" s="68"/>
      <c r="J45" s="38"/>
      <c r="K45" s="38"/>
      <c r="L45" s="42"/>
    </row>
    <row r="46" spans="1:15" ht="20.399999999999999" customHeight="1">
      <c r="H46" s="34"/>
      <c r="I46" s="68"/>
      <c r="J46" s="38"/>
      <c r="K46" s="38"/>
    </row>
    <row r="47" spans="1:15" ht="20.149999999999999" customHeight="1">
      <c r="H47" s="34"/>
      <c r="I47" s="68"/>
      <c r="J47" s="38"/>
      <c r="K47" s="38"/>
    </row>
    <row r="48" spans="1:15" ht="20.149999999999999" customHeight="1">
      <c r="H48" s="34"/>
      <c r="I48" s="68"/>
      <c r="J48" s="38"/>
      <c r="K48" s="38"/>
    </row>
    <row r="49" spans="1:12" ht="20.149999999999999" customHeight="1">
      <c r="B49" s="33"/>
      <c r="C49" s="33"/>
      <c r="D49" s="33"/>
      <c r="E49" s="33"/>
      <c r="F49" s="33"/>
      <c r="G49" s="25"/>
      <c r="H49" s="26"/>
      <c r="I49" s="69"/>
      <c r="J49" s="38"/>
      <c r="K49" s="38"/>
    </row>
    <row r="50" spans="1:12" ht="20.149999999999999" customHeight="1">
      <c r="B50" s="43"/>
      <c r="C50" s="43"/>
      <c r="D50" s="43"/>
      <c r="E50" s="43"/>
      <c r="F50" s="43"/>
      <c r="G50" s="44"/>
      <c r="H50" s="34"/>
      <c r="I50" s="68"/>
    </row>
    <row r="51" spans="1:12" ht="20.149999999999999" customHeight="1">
      <c r="H51" s="34"/>
      <c r="I51" s="68"/>
    </row>
    <row r="52" spans="1:12" s="22" customFormat="1" ht="27" customHeight="1">
      <c r="A52" s="16"/>
      <c r="B52" s="46"/>
      <c r="C52" s="46"/>
      <c r="D52" s="46"/>
      <c r="E52" s="46"/>
      <c r="F52" s="46"/>
      <c r="G52" s="44"/>
      <c r="H52" s="34"/>
      <c r="I52" s="68"/>
      <c r="J52" s="27"/>
      <c r="K52" s="27"/>
      <c r="L52" s="28"/>
    </row>
    <row r="53" spans="1:12" ht="21.9" customHeight="1">
      <c r="H53" s="34"/>
      <c r="I53" s="68"/>
      <c r="J53" s="45"/>
      <c r="K53" s="45"/>
      <c r="L53" s="42"/>
    </row>
    <row r="54" spans="1:12" ht="20.149999999999999" customHeight="1">
      <c r="H54" s="34"/>
      <c r="I54" s="68"/>
    </row>
    <row r="55" spans="1:12" ht="20.149999999999999" customHeight="1">
      <c r="H55" s="34"/>
      <c r="I55" s="68"/>
      <c r="L55" s="42"/>
    </row>
    <row r="56" spans="1:12" ht="20.149999999999999" customHeight="1">
      <c r="H56" s="34"/>
      <c r="I56" s="68"/>
    </row>
    <row r="57" spans="1:12" ht="20.149999999999999" customHeight="1">
      <c r="H57" s="34"/>
      <c r="I57" s="68"/>
    </row>
    <row r="58" spans="1:12" ht="20.149999999999999" customHeight="1">
      <c r="H58" s="34"/>
      <c r="I58" s="68"/>
    </row>
    <row r="59" spans="1:12" ht="20.149999999999999" customHeight="1">
      <c r="H59" s="34"/>
      <c r="I59" s="68"/>
    </row>
    <row r="60" spans="1:12" ht="20.149999999999999" customHeight="1">
      <c r="H60" s="34"/>
      <c r="I60" s="68"/>
    </row>
    <row r="61" spans="1:12" ht="20.149999999999999" customHeight="1">
      <c r="H61" s="34"/>
      <c r="I61" s="68"/>
    </row>
    <row r="62" spans="1:12" ht="20.149999999999999" customHeight="1">
      <c r="H62" s="34"/>
      <c r="I62" s="68"/>
    </row>
    <row r="63" spans="1:12" ht="20.149999999999999" customHeight="1">
      <c r="H63" s="34"/>
      <c r="I63" s="68"/>
    </row>
    <row r="64" spans="1:12" ht="20.149999999999999" customHeight="1">
      <c r="H64" s="34"/>
      <c r="I64" s="68"/>
    </row>
    <row r="65" spans="1:12" ht="20.149999999999999" customHeight="1">
      <c r="H65" s="34"/>
      <c r="I65" s="68"/>
    </row>
    <row r="66" spans="1:12" ht="20.149999999999999" customHeight="1">
      <c r="H66" s="34"/>
      <c r="I66" s="68"/>
    </row>
    <row r="67" spans="1:12" ht="20.149999999999999" customHeight="1">
      <c r="H67" s="34"/>
      <c r="I67" s="68"/>
    </row>
    <row r="68" spans="1:12" ht="20.149999999999999" customHeight="1">
      <c r="B68" s="33"/>
      <c r="C68" s="33"/>
      <c r="D68" s="33"/>
      <c r="E68" s="33"/>
      <c r="F68" s="33"/>
      <c r="G68" s="25"/>
      <c r="H68" s="26"/>
      <c r="I68" s="69"/>
    </row>
    <row r="69" spans="1:12" ht="20.149999999999999" customHeight="1">
      <c r="B69" s="43"/>
      <c r="C69" s="43"/>
      <c r="D69" s="43"/>
      <c r="E69" s="43"/>
      <c r="F69" s="43"/>
      <c r="G69" s="44"/>
      <c r="H69" s="34"/>
      <c r="I69" s="68"/>
    </row>
    <row r="70" spans="1:12" ht="20.149999999999999" customHeight="1">
      <c r="H70" s="34"/>
      <c r="I70" s="68"/>
    </row>
    <row r="71" spans="1:12" s="22" customFormat="1" ht="27" customHeight="1">
      <c r="A71" s="16"/>
      <c r="B71" s="46"/>
      <c r="C71" s="46"/>
      <c r="D71" s="46"/>
      <c r="E71" s="46"/>
      <c r="F71" s="46"/>
      <c r="G71" s="44"/>
      <c r="H71" s="34"/>
      <c r="I71" s="68"/>
      <c r="J71" s="27"/>
      <c r="K71" s="27"/>
      <c r="L71" s="28"/>
    </row>
    <row r="72" spans="1:12" ht="21.9" customHeight="1">
      <c r="H72" s="34"/>
      <c r="I72" s="68"/>
      <c r="J72" s="45"/>
      <c r="K72" s="45"/>
      <c r="L72" s="42"/>
    </row>
    <row r="73" spans="1:12" ht="20.149999999999999" customHeight="1">
      <c r="H73" s="34"/>
      <c r="I73" s="68"/>
    </row>
    <row r="74" spans="1:12" ht="20.149999999999999" customHeight="1">
      <c r="H74" s="34"/>
      <c r="I74" s="68"/>
      <c r="L74" s="42"/>
    </row>
    <row r="75" spans="1:12" ht="20.149999999999999" customHeight="1">
      <c r="H75" s="34"/>
      <c r="I75" s="68"/>
    </row>
    <row r="76" spans="1:12" ht="20.149999999999999" customHeight="1">
      <c r="B76" s="46"/>
      <c r="C76" s="46"/>
      <c r="D76" s="46"/>
      <c r="E76" s="46"/>
      <c r="F76" s="46"/>
      <c r="G76" s="44"/>
      <c r="H76" s="34"/>
      <c r="I76" s="68"/>
    </row>
    <row r="77" spans="1:12" ht="20.149999999999999" customHeight="1">
      <c r="H77" s="34"/>
      <c r="I77" s="68"/>
    </row>
    <row r="78" spans="1:12" ht="20.149999999999999" customHeight="1">
      <c r="H78" s="34"/>
      <c r="I78" s="68"/>
    </row>
    <row r="79" spans="1:12" ht="20.149999999999999" customHeight="1">
      <c r="H79" s="34"/>
      <c r="I79" s="68"/>
      <c r="L79" s="42"/>
    </row>
    <row r="80" spans="1:12" ht="20.149999999999999" customHeight="1">
      <c r="H80" s="34"/>
      <c r="I80" s="68"/>
    </row>
    <row r="81" spans="1:12" ht="20.149999999999999" customHeight="1">
      <c r="H81" s="34"/>
      <c r="I81" s="68"/>
    </row>
    <row r="82" spans="1:12" ht="20.149999999999999" customHeight="1">
      <c r="H82" s="34"/>
      <c r="I82" s="68"/>
    </row>
    <row r="83" spans="1:12" ht="20.149999999999999" customHeight="1">
      <c r="H83" s="34"/>
      <c r="I83" s="68"/>
    </row>
    <row r="84" spans="1:12" ht="20.149999999999999" customHeight="1">
      <c r="H84" s="34"/>
      <c r="I84" s="68"/>
    </row>
    <row r="85" spans="1:12" ht="20.149999999999999" customHeight="1">
      <c r="H85" s="34"/>
      <c r="I85" s="68"/>
    </row>
    <row r="86" spans="1:12" ht="20.149999999999999" customHeight="1">
      <c r="H86" s="34"/>
      <c r="I86" s="68"/>
    </row>
    <row r="87" spans="1:12" ht="20.149999999999999" customHeight="1">
      <c r="B87" s="33"/>
      <c r="C87" s="33"/>
      <c r="D87" s="33"/>
      <c r="E87" s="33"/>
      <c r="F87" s="33"/>
      <c r="G87" s="25"/>
      <c r="H87" s="26"/>
      <c r="I87" s="69"/>
    </row>
    <row r="88" spans="1:12" ht="20.149999999999999" customHeight="1">
      <c r="B88" s="43"/>
      <c r="C88" s="43"/>
      <c r="D88" s="43"/>
      <c r="E88" s="43"/>
      <c r="F88" s="43"/>
      <c r="G88" s="44"/>
      <c r="H88" s="34"/>
      <c r="I88" s="68"/>
    </row>
    <row r="89" spans="1:12" ht="20.149999999999999" customHeight="1">
      <c r="H89" s="34"/>
      <c r="I89" s="68"/>
    </row>
    <row r="90" spans="1:12" s="22" customFormat="1" ht="27" customHeight="1">
      <c r="A90" s="16"/>
      <c r="B90" s="46"/>
      <c r="C90" s="46"/>
      <c r="D90" s="46"/>
      <c r="E90" s="46"/>
      <c r="F90" s="46"/>
      <c r="G90" s="44"/>
      <c r="H90" s="34"/>
      <c r="I90" s="68"/>
      <c r="J90" s="27"/>
      <c r="K90" s="27"/>
      <c r="L90" s="28"/>
    </row>
    <row r="91" spans="1:12" ht="21.9" customHeight="1">
      <c r="H91" s="34"/>
      <c r="I91" s="68"/>
      <c r="J91" s="45"/>
      <c r="K91" s="45"/>
      <c r="L91" s="42"/>
    </row>
    <row r="92" spans="1:12" ht="20.149999999999999" customHeight="1">
      <c r="H92" s="34"/>
      <c r="I92" s="68"/>
    </row>
    <row r="93" spans="1:12" ht="20.149999999999999" customHeight="1">
      <c r="H93" s="34"/>
      <c r="I93" s="68"/>
      <c r="L93" s="42"/>
    </row>
    <row r="94" spans="1:12" ht="20.149999999999999" customHeight="1">
      <c r="H94" s="34"/>
      <c r="I94" s="68"/>
    </row>
    <row r="95" spans="1:12" ht="20.149999999999999" customHeight="1">
      <c r="B95" s="46"/>
      <c r="C95" s="46"/>
      <c r="D95" s="46"/>
      <c r="E95" s="46"/>
      <c r="F95" s="46"/>
      <c r="G95" s="44"/>
      <c r="H95" s="34"/>
      <c r="I95" s="68"/>
    </row>
    <row r="96" spans="1:12" ht="20.149999999999999" customHeight="1">
      <c r="H96" s="34"/>
      <c r="I96" s="68"/>
    </row>
    <row r="97" spans="1:12" ht="20.149999999999999" customHeight="1">
      <c r="H97" s="34"/>
      <c r="I97" s="68"/>
    </row>
    <row r="98" spans="1:12" ht="20.149999999999999" customHeight="1">
      <c r="H98" s="34"/>
      <c r="I98" s="68"/>
      <c r="L98" s="42"/>
    </row>
    <row r="99" spans="1:12" ht="20.149999999999999" customHeight="1">
      <c r="H99" s="34"/>
      <c r="I99" s="68"/>
    </row>
    <row r="100" spans="1:12" ht="20.149999999999999" customHeight="1">
      <c r="H100" s="34"/>
      <c r="I100" s="68"/>
    </row>
    <row r="101" spans="1:12" ht="20.149999999999999" customHeight="1">
      <c r="H101" s="34"/>
      <c r="I101" s="68"/>
    </row>
    <row r="102" spans="1:12" ht="20.149999999999999" customHeight="1">
      <c r="H102" s="34"/>
      <c r="I102" s="68"/>
    </row>
    <row r="103" spans="1:12" ht="20.149999999999999" customHeight="1">
      <c r="H103" s="34"/>
      <c r="I103" s="68"/>
    </row>
    <row r="104" spans="1:12" ht="20.149999999999999" customHeight="1">
      <c r="H104" s="34"/>
      <c r="I104" s="68"/>
    </row>
    <row r="105" spans="1:12" ht="20.149999999999999" customHeight="1">
      <c r="H105" s="34"/>
      <c r="I105" s="68"/>
    </row>
    <row r="106" spans="1:12" ht="20.149999999999999" customHeight="1">
      <c r="B106" s="33"/>
      <c r="C106" s="33"/>
      <c r="D106" s="33"/>
      <c r="E106" s="33"/>
      <c r="F106" s="33"/>
      <c r="G106" s="25"/>
      <c r="H106" s="26"/>
      <c r="I106" s="69"/>
    </row>
    <row r="107" spans="1:12" ht="20.149999999999999" customHeight="1">
      <c r="B107" s="43"/>
      <c r="C107" s="43"/>
      <c r="D107" s="43"/>
      <c r="E107" s="43"/>
      <c r="F107" s="43"/>
      <c r="G107" s="44"/>
      <c r="H107" s="34"/>
      <c r="I107" s="68"/>
    </row>
    <row r="108" spans="1:12" ht="20.149999999999999" customHeight="1">
      <c r="H108" s="34"/>
      <c r="I108" s="68"/>
    </row>
    <row r="109" spans="1:12" s="22" customFormat="1" ht="27" customHeight="1">
      <c r="A109" s="16"/>
      <c r="B109" s="46"/>
      <c r="C109" s="46"/>
      <c r="D109" s="46"/>
      <c r="E109" s="46"/>
      <c r="F109" s="46"/>
      <c r="G109" s="44"/>
      <c r="H109" s="34"/>
      <c r="I109" s="68"/>
      <c r="J109" s="27"/>
      <c r="K109" s="27"/>
      <c r="L109" s="28"/>
    </row>
    <row r="110" spans="1:12" ht="21.9" customHeight="1">
      <c r="H110" s="34"/>
      <c r="I110" s="68"/>
      <c r="J110" s="45"/>
      <c r="K110" s="45"/>
      <c r="L110" s="42"/>
    </row>
    <row r="111" spans="1:12" ht="20.149999999999999" customHeight="1">
      <c r="H111" s="34"/>
      <c r="I111" s="68"/>
    </row>
    <row r="112" spans="1:12" ht="20.149999999999999" customHeight="1">
      <c r="H112" s="34"/>
      <c r="I112" s="68"/>
      <c r="L112" s="42"/>
    </row>
    <row r="113" spans="1:12" ht="20.149999999999999" customHeight="1">
      <c r="H113" s="34"/>
      <c r="I113" s="68"/>
    </row>
    <row r="114" spans="1:12" ht="20.149999999999999" customHeight="1">
      <c r="B114" s="46"/>
      <c r="C114" s="46"/>
      <c r="D114" s="46"/>
      <c r="E114" s="46"/>
      <c r="F114" s="46"/>
      <c r="G114" s="44"/>
      <c r="H114" s="34"/>
      <c r="I114" s="68"/>
    </row>
    <row r="115" spans="1:12" ht="20.149999999999999" customHeight="1">
      <c r="H115" s="34"/>
      <c r="I115" s="68"/>
    </row>
    <row r="116" spans="1:12" ht="20.149999999999999" customHeight="1">
      <c r="H116" s="34"/>
      <c r="I116" s="68"/>
    </row>
    <row r="117" spans="1:12" ht="20.149999999999999" customHeight="1">
      <c r="H117" s="34"/>
      <c r="I117" s="68"/>
      <c r="L117" s="42"/>
    </row>
    <row r="118" spans="1:12" ht="20.149999999999999" customHeight="1">
      <c r="H118" s="34"/>
      <c r="I118" s="68"/>
    </row>
    <row r="119" spans="1:12" ht="20.149999999999999" customHeight="1">
      <c r="H119" s="34"/>
      <c r="I119" s="68"/>
    </row>
    <row r="120" spans="1:12" ht="20.149999999999999" customHeight="1">
      <c r="H120" s="34"/>
      <c r="I120" s="68"/>
    </row>
    <row r="121" spans="1:12" ht="20.149999999999999" customHeight="1">
      <c r="H121" s="34"/>
      <c r="I121" s="68"/>
    </row>
    <row r="122" spans="1:12" ht="20.149999999999999" customHeight="1">
      <c r="H122" s="34"/>
      <c r="I122" s="68"/>
    </row>
    <row r="123" spans="1:12" ht="20.149999999999999" customHeight="1">
      <c r="H123" s="34"/>
      <c r="I123" s="68"/>
    </row>
    <row r="124" spans="1:12" ht="20.149999999999999" customHeight="1">
      <c r="H124" s="34"/>
      <c r="I124" s="68"/>
    </row>
    <row r="125" spans="1:12" ht="20.149999999999999" customHeight="1">
      <c r="B125" s="33"/>
      <c r="C125" s="33"/>
      <c r="D125" s="33"/>
      <c r="E125" s="33"/>
      <c r="F125" s="33"/>
      <c r="G125" s="25"/>
      <c r="H125" s="26"/>
      <c r="I125" s="69"/>
    </row>
    <row r="126" spans="1:12" ht="20.149999999999999" customHeight="1">
      <c r="B126" s="43"/>
      <c r="C126" s="43"/>
      <c r="D126" s="43"/>
      <c r="E126" s="43"/>
      <c r="F126" s="43"/>
      <c r="G126" s="44"/>
      <c r="H126" s="34"/>
      <c r="I126" s="68"/>
    </row>
    <row r="127" spans="1:12" ht="20.149999999999999" customHeight="1">
      <c r="H127" s="34"/>
      <c r="I127" s="68"/>
    </row>
    <row r="128" spans="1:12" s="22" customFormat="1" ht="27" customHeight="1">
      <c r="A128" s="16"/>
      <c r="B128" s="46"/>
      <c r="C128" s="46"/>
      <c r="D128" s="46"/>
      <c r="E128" s="46"/>
      <c r="F128" s="46"/>
      <c r="G128" s="44"/>
      <c r="H128" s="34"/>
      <c r="I128" s="68"/>
      <c r="J128" s="27"/>
      <c r="K128" s="27"/>
      <c r="L128" s="28"/>
    </row>
    <row r="129" spans="2:12" ht="21.9" customHeight="1">
      <c r="H129" s="34"/>
      <c r="I129" s="68"/>
      <c r="J129" s="45"/>
      <c r="K129" s="45"/>
      <c r="L129" s="42"/>
    </row>
    <row r="130" spans="2:12" ht="20.149999999999999" customHeight="1">
      <c r="H130" s="34"/>
      <c r="I130" s="68"/>
    </row>
    <row r="131" spans="2:12" ht="20.149999999999999" customHeight="1">
      <c r="H131" s="34"/>
      <c r="I131" s="68"/>
      <c r="L131" s="42"/>
    </row>
    <row r="132" spans="2:12" ht="20.149999999999999" customHeight="1">
      <c r="B132" s="46"/>
      <c r="C132" s="46"/>
      <c r="D132" s="46"/>
      <c r="E132" s="46"/>
      <c r="F132" s="46"/>
      <c r="G132" s="44"/>
      <c r="H132" s="34"/>
      <c r="I132" s="68"/>
    </row>
    <row r="133" spans="2:12" ht="20.149999999999999" customHeight="1">
      <c r="B133" s="46"/>
      <c r="C133" s="46"/>
      <c r="D133" s="46"/>
      <c r="E133" s="46"/>
      <c r="F133" s="46"/>
      <c r="G133" s="44"/>
      <c r="H133" s="34"/>
      <c r="I133" s="68"/>
    </row>
    <row r="134" spans="2:12" ht="20.149999999999999" customHeight="1">
      <c r="H134" s="34"/>
      <c r="I134" s="68"/>
    </row>
    <row r="135" spans="2:12" ht="20.149999999999999" customHeight="1">
      <c r="H135" s="34"/>
      <c r="I135" s="68"/>
      <c r="L135" s="42"/>
    </row>
    <row r="136" spans="2:12" ht="20.149999999999999" customHeight="1">
      <c r="H136" s="34"/>
      <c r="I136" s="68"/>
      <c r="L136" s="42"/>
    </row>
    <row r="137" spans="2:12" ht="20.149999999999999" customHeight="1">
      <c r="H137" s="34"/>
      <c r="I137" s="68"/>
    </row>
    <row r="138" spans="2:12" ht="20.149999999999999" customHeight="1">
      <c r="H138" s="34"/>
      <c r="I138" s="68"/>
    </row>
    <row r="139" spans="2:12" ht="20.149999999999999" customHeight="1">
      <c r="H139" s="34"/>
      <c r="I139" s="68"/>
    </row>
    <row r="140" spans="2:12" ht="20.149999999999999" customHeight="1">
      <c r="H140" s="34"/>
      <c r="I140" s="68"/>
    </row>
    <row r="141" spans="2:12" ht="20.149999999999999" customHeight="1">
      <c r="H141" s="34"/>
      <c r="I141" s="68"/>
    </row>
    <row r="142" spans="2:12" ht="20.149999999999999" customHeight="1">
      <c r="H142" s="34"/>
      <c r="I142" s="68"/>
    </row>
    <row r="143" spans="2:12" ht="20.149999999999999" customHeight="1">
      <c r="H143" s="34"/>
      <c r="I143" s="68"/>
    </row>
    <row r="144" spans="2:12" ht="20.149999999999999" customHeight="1">
      <c r="B144" s="33"/>
      <c r="C144" s="33"/>
      <c r="D144" s="33"/>
      <c r="E144" s="33"/>
      <c r="F144" s="33"/>
      <c r="G144" s="25"/>
      <c r="H144" s="26"/>
      <c r="I144" s="69"/>
    </row>
    <row r="145" spans="1:12" ht="20.149999999999999" customHeight="1">
      <c r="B145" s="43"/>
      <c r="C145" s="43"/>
      <c r="D145" s="43"/>
      <c r="E145" s="43"/>
      <c r="F145" s="43"/>
      <c r="G145" s="44"/>
      <c r="H145" s="34"/>
      <c r="I145" s="68"/>
    </row>
    <row r="146" spans="1:12" ht="20.149999999999999" customHeight="1">
      <c r="H146" s="34"/>
      <c r="I146" s="68"/>
    </row>
    <row r="147" spans="1:12" s="22" customFormat="1" ht="27" customHeight="1">
      <c r="A147" s="16"/>
      <c r="B147" s="46"/>
      <c r="C147" s="46"/>
      <c r="D147" s="46"/>
      <c r="E147" s="46"/>
      <c r="F147" s="46"/>
      <c r="G147" s="44"/>
      <c r="H147" s="34"/>
      <c r="I147" s="68"/>
      <c r="J147" s="27"/>
      <c r="K147" s="27"/>
      <c r="L147" s="28"/>
    </row>
    <row r="148" spans="1:12" ht="21.9" customHeight="1">
      <c r="H148" s="34"/>
      <c r="I148" s="68"/>
      <c r="J148" s="45"/>
      <c r="K148" s="45"/>
      <c r="L148" s="42"/>
    </row>
    <row r="149" spans="1:12" ht="20.149999999999999" customHeight="1">
      <c r="H149" s="34"/>
      <c r="I149" s="68"/>
    </row>
    <row r="150" spans="1:12" ht="20.149999999999999" customHeight="1">
      <c r="H150" s="34"/>
      <c r="I150" s="68"/>
      <c r="L150" s="42"/>
    </row>
    <row r="151" spans="1:12" ht="20.149999999999999" customHeight="1">
      <c r="H151" s="34"/>
      <c r="I151" s="68"/>
    </row>
    <row r="152" spans="1:12" ht="20.149999999999999" customHeight="1">
      <c r="H152" s="34"/>
      <c r="I152" s="68"/>
    </row>
    <row r="153" spans="1:12" ht="20.149999999999999" customHeight="1">
      <c r="H153" s="34"/>
      <c r="I153" s="68"/>
    </row>
    <row r="154" spans="1:12" ht="20.149999999999999" customHeight="1">
      <c r="H154" s="34"/>
      <c r="I154" s="68"/>
    </row>
    <row r="155" spans="1:12" ht="20.149999999999999" customHeight="1">
      <c r="H155" s="34"/>
      <c r="I155" s="68"/>
    </row>
    <row r="156" spans="1:12" ht="20.149999999999999" customHeight="1">
      <c r="H156" s="34"/>
      <c r="I156" s="68"/>
    </row>
    <row r="157" spans="1:12" ht="20.149999999999999" customHeight="1">
      <c r="H157" s="34"/>
      <c r="I157" s="68"/>
    </row>
    <row r="158" spans="1:12" ht="20.149999999999999" customHeight="1">
      <c r="H158" s="34"/>
      <c r="I158" s="68"/>
    </row>
    <row r="159" spans="1:12" ht="20.149999999999999" customHeight="1">
      <c r="H159" s="34"/>
      <c r="I159" s="68"/>
    </row>
    <row r="160" spans="1:12" ht="20.149999999999999" customHeight="1">
      <c r="H160" s="34"/>
      <c r="I160" s="68"/>
    </row>
    <row r="161" spans="1:12" ht="20.149999999999999" customHeight="1">
      <c r="H161" s="34"/>
      <c r="I161" s="68"/>
    </row>
    <row r="162" spans="1:12" ht="20.149999999999999" customHeight="1">
      <c r="H162" s="34"/>
      <c r="I162" s="68"/>
    </row>
    <row r="163" spans="1:12" ht="20.149999999999999" customHeight="1">
      <c r="B163" s="33"/>
      <c r="C163" s="33"/>
      <c r="D163" s="33"/>
      <c r="E163" s="33"/>
      <c r="F163" s="33"/>
      <c r="G163" s="25"/>
      <c r="H163" s="26"/>
      <c r="I163" s="69"/>
    </row>
    <row r="164" spans="1:12" ht="20.149999999999999" customHeight="1">
      <c r="B164" s="43"/>
      <c r="C164" s="43"/>
      <c r="D164" s="43"/>
      <c r="E164" s="43"/>
      <c r="F164" s="43"/>
      <c r="G164" s="44"/>
      <c r="H164" s="34"/>
      <c r="I164" s="68"/>
    </row>
    <row r="165" spans="1:12" ht="20.149999999999999" customHeight="1">
      <c r="H165" s="34"/>
      <c r="I165" s="68"/>
    </row>
    <row r="166" spans="1:12" s="22" customFormat="1" ht="27" customHeight="1">
      <c r="A166" s="16"/>
      <c r="B166" s="46"/>
      <c r="C166" s="46"/>
      <c r="D166" s="46"/>
      <c r="E166" s="46"/>
      <c r="F166" s="46"/>
      <c r="G166" s="44"/>
      <c r="H166" s="34"/>
      <c r="I166" s="68"/>
      <c r="J166" s="27"/>
      <c r="K166" s="27"/>
      <c r="L166" s="28"/>
    </row>
    <row r="167" spans="1:12" ht="21.9" customHeight="1">
      <c r="H167" s="34"/>
      <c r="I167" s="68"/>
      <c r="J167" s="45"/>
      <c r="K167" s="45"/>
      <c r="L167" s="42"/>
    </row>
    <row r="168" spans="1:12" ht="20.149999999999999" customHeight="1">
      <c r="H168" s="34"/>
      <c r="I168" s="68"/>
    </row>
    <row r="169" spans="1:12" ht="20.149999999999999" customHeight="1">
      <c r="H169" s="34"/>
      <c r="I169" s="68"/>
      <c r="L169" s="42"/>
    </row>
    <row r="170" spans="1:12" ht="20.149999999999999" customHeight="1">
      <c r="H170" s="34"/>
      <c r="I170" s="68"/>
    </row>
    <row r="171" spans="1:12" ht="20.149999999999999" customHeight="1">
      <c r="H171" s="34"/>
      <c r="I171" s="68"/>
    </row>
    <row r="172" spans="1:12" ht="20.149999999999999" customHeight="1">
      <c r="H172" s="34"/>
      <c r="I172" s="68"/>
    </row>
    <row r="173" spans="1:12" ht="20.149999999999999" customHeight="1">
      <c r="H173" s="34"/>
      <c r="I173" s="68"/>
    </row>
    <row r="174" spans="1:12" ht="20.149999999999999" customHeight="1">
      <c r="H174" s="34"/>
      <c r="I174" s="68"/>
    </row>
    <row r="175" spans="1:12" ht="20.149999999999999" customHeight="1">
      <c r="H175" s="34"/>
      <c r="I175" s="68"/>
    </row>
    <row r="176" spans="1:12" ht="20.149999999999999" customHeight="1">
      <c r="H176" s="34"/>
      <c r="I176" s="68"/>
    </row>
    <row r="177" spans="1:12" ht="20.149999999999999" customHeight="1">
      <c r="H177" s="34"/>
      <c r="I177" s="68"/>
    </row>
    <row r="178" spans="1:12" ht="20.149999999999999" customHeight="1">
      <c r="H178" s="34"/>
      <c r="I178" s="68"/>
    </row>
    <row r="179" spans="1:12" ht="20.149999999999999" customHeight="1">
      <c r="H179" s="34"/>
      <c r="I179" s="68"/>
    </row>
    <row r="180" spans="1:12" ht="20.149999999999999" customHeight="1">
      <c r="H180" s="34"/>
      <c r="I180" s="68"/>
    </row>
    <row r="181" spans="1:12" ht="20.149999999999999" customHeight="1">
      <c r="H181" s="34"/>
      <c r="I181" s="68"/>
    </row>
    <row r="182" spans="1:12" ht="20.149999999999999" customHeight="1">
      <c r="B182" s="33"/>
      <c r="C182" s="33"/>
      <c r="D182" s="33"/>
      <c r="E182" s="33"/>
      <c r="F182" s="33"/>
      <c r="G182" s="25"/>
      <c r="H182" s="26"/>
      <c r="I182" s="69"/>
    </row>
    <row r="183" spans="1:12" ht="20.149999999999999" customHeight="1">
      <c r="B183" s="43"/>
      <c r="C183" s="43"/>
      <c r="D183" s="43"/>
      <c r="E183" s="43"/>
      <c r="F183" s="43"/>
      <c r="G183" s="44"/>
      <c r="H183" s="34"/>
      <c r="I183" s="68"/>
    </row>
    <row r="184" spans="1:12" ht="20.149999999999999" customHeight="1">
      <c r="H184" s="34"/>
      <c r="I184" s="68"/>
    </row>
    <row r="185" spans="1:12" s="22" customFormat="1" ht="27" customHeight="1">
      <c r="A185" s="16"/>
      <c r="B185" s="46"/>
      <c r="C185" s="46"/>
      <c r="D185" s="46"/>
      <c r="E185" s="46"/>
      <c r="F185" s="46"/>
      <c r="G185" s="44"/>
      <c r="H185" s="34"/>
      <c r="I185" s="68"/>
      <c r="J185" s="27"/>
      <c r="K185" s="27"/>
      <c r="L185" s="28"/>
    </row>
    <row r="186" spans="1:12" ht="21.9" customHeight="1">
      <c r="H186" s="34"/>
      <c r="I186" s="68"/>
      <c r="J186" s="45"/>
      <c r="K186" s="45"/>
      <c r="L186" s="42"/>
    </row>
    <row r="187" spans="1:12" ht="20.149999999999999" customHeight="1">
      <c r="H187" s="34"/>
      <c r="I187" s="68"/>
    </row>
    <row r="188" spans="1:12" ht="20.149999999999999" customHeight="1">
      <c r="H188" s="34"/>
      <c r="I188" s="68"/>
      <c r="L188" s="42"/>
    </row>
    <row r="189" spans="1:12" ht="20.149999999999999" customHeight="1">
      <c r="H189" s="34"/>
      <c r="I189" s="68"/>
    </row>
    <row r="190" spans="1:12" ht="20.149999999999999" customHeight="1">
      <c r="H190" s="34"/>
      <c r="I190" s="68"/>
    </row>
    <row r="191" spans="1:12" ht="20.149999999999999" customHeight="1">
      <c r="H191" s="34"/>
      <c r="I191" s="68"/>
    </row>
    <row r="192" spans="1:12" ht="20.149999999999999" customHeight="1">
      <c r="H192" s="34"/>
      <c r="I192" s="68"/>
    </row>
    <row r="193" spans="1:12" ht="20.149999999999999" customHeight="1">
      <c r="H193" s="34"/>
      <c r="I193" s="68"/>
    </row>
    <row r="194" spans="1:12" ht="20.149999999999999" customHeight="1">
      <c r="H194" s="34"/>
      <c r="I194" s="68"/>
    </row>
    <row r="195" spans="1:12" ht="20.149999999999999" customHeight="1">
      <c r="H195" s="34"/>
      <c r="I195" s="68"/>
    </row>
    <row r="196" spans="1:12" ht="20.149999999999999" customHeight="1">
      <c r="H196" s="34"/>
      <c r="I196" s="68"/>
    </row>
    <row r="197" spans="1:12" ht="20.149999999999999" customHeight="1">
      <c r="H197" s="34"/>
      <c r="I197" s="68"/>
    </row>
    <row r="198" spans="1:12" ht="20.149999999999999" customHeight="1">
      <c r="H198" s="34"/>
      <c r="I198" s="68"/>
    </row>
    <row r="199" spans="1:12" ht="20.149999999999999" customHeight="1">
      <c r="H199" s="34"/>
      <c r="I199" s="68"/>
    </row>
    <row r="200" spans="1:12" ht="20.149999999999999" customHeight="1">
      <c r="H200" s="34"/>
      <c r="I200" s="68"/>
    </row>
    <row r="201" spans="1:12" ht="20.149999999999999" customHeight="1">
      <c r="B201" s="33"/>
      <c r="C201" s="33"/>
      <c r="D201" s="33"/>
      <c r="E201" s="33"/>
      <c r="F201" s="33"/>
      <c r="G201" s="25"/>
      <c r="H201" s="26"/>
      <c r="I201" s="69"/>
    </row>
    <row r="202" spans="1:12" ht="20.149999999999999" customHeight="1"/>
    <row r="203" spans="1:12" ht="20.149999999999999" customHeight="1"/>
    <row r="204" spans="1:12" s="22" customFormat="1" ht="27" customHeight="1">
      <c r="A204" s="16"/>
      <c r="B204" s="32"/>
      <c r="C204" s="32"/>
      <c r="D204" s="32"/>
      <c r="E204" s="32"/>
      <c r="F204" s="32"/>
      <c r="G204" s="18"/>
      <c r="H204" s="19"/>
      <c r="I204" s="78"/>
      <c r="J204" s="27"/>
      <c r="K204" s="27"/>
      <c r="L204" s="28"/>
    </row>
  </sheetData>
  <sheetProtection sheet="1" formatCells="0" formatColumns="0" formatRows="0" insertColumns="0" insertRows="0" insertHyperlinks="0" deleteColumns="0" deleteRows="0" sort="0" autoFilter="0" pivotTables="0"/>
  <dataConsolidate/>
  <mergeCells count="2">
    <mergeCell ref="L2:O2"/>
    <mergeCell ref="E1:J1"/>
  </mergeCells>
  <phoneticPr fontId="2" type="noConversion"/>
  <pageMargins left="0.15" right="0" top="0" bottom="0" header="0.5" footer="0.5"/>
  <pageSetup scale="7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D7C128-6AE8-4204-BC22-3E79A2ABBBCC}">
          <x14:formula1>
            <xm:f>Lists!$A$37:$A$47</xm:f>
          </x14:formula1>
          <xm:sqref>M8:M38</xm:sqref>
        </x14:dataValidation>
        <x14:dataValidation type="list" allowBlank="1" showInputMessage="1" showErrorMessage="1" xr:uid="{757EA71A-F56F-466B-B99D-B8FB4DA3DB5D}">
          <x14:formula1>
            <xm:f>Lists!$C$1:$C$34</xm:f>
          </x14:formula1>
          <xm:sqref>F8:F38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8433-AA33-499E-8D15-671855815D07}">
  <dimension ref="A1:I98"/>
  <sheetViews>
    <sheetView workbookViewId="0">
      <selection activeCell="C5" sqref="C5"/>
    </sheetView>
  </sheetViews>
  <sheetFormatPr defaultRowHeight="12.5"/>
  <cols>
    <col min="1" max="1" width="22.81640625" customWidth="1"/>
    <col min="2" max="2" width="30" customWidth="1"/>
    <col min="3" max="3" width="36.36328125" customWidth="1"/>
    <col min="4" max="6" width="19.54296875" customWidth="1"/>
    <col min="7" max="7" width="12.36328125" customWidth="1"/>
    <col min="8" max="8" width="33.81640625" customWidth="1"/>
    <col min="9" max="10" width="17.81640625" customWidth="1"/>
  </cols>
  <sheetData>
    <row r="1" spans="1:9" ht="16">
      <c r="A1" s="47" t="s">
        <v>169</v>
      </c>
      <c r="B1" s="47" t="s">
        <v>12</v>
      </c>
      <c r="C1" s="14" t="s">
        <v>196</v>
      </c>
      <c r="G1" s="48" t="s">
        <v>2</v>
      </c>
      <c r="H1" s="15" t="s">
        <v>44</v>
      </c>
      <c r="I1" s="15" t="s">
        <v>45</v>
      </c>
    </row>
    <row r="2" spans="1:9" ht="16">
      <c r="A2" s="5">
        <v>700823</v>
      </c>
      <c r="B2" s="6" t="s">
        <v>4</v>
      </c>
      <c r="C2" s="6" t="str">
        <f>_xlfn.CONCAT(A2," ",B2)</f>
        <v>700823 Payroll</v>
      </c>
      <c r="G2" s="1">
        <v>11000</v>
      </c>
      <c r="H2" s="6" t="s">
        <v>46</v>
      </c>
      <c r="I2" s="6" t="s">
        <v>47</v>
      </c>
    </row>
    <row r="3" spans="1:9" ht="16">
      <c r="A3" s="5">
        <v>700829</v>
      </c>
      <c r="B3" s="6" t="s">
        <v>7</v>
      </c>
      <c r="C3" s="6" t="str">
        <f t="shared" ref="C3:C9" si="0">_xlfn.CONCAT(A3," ",B3)</f>
        <v>700829 Fringe</v>
      </c>
      <c r="G3" s="1">
        <v>13025</v>
      </c>
      <c r="H3" s="6" t="s">
        <v>48</v>
      </c>
      <c r="I3" s="6" t="s">
        <v>47</v>
      </c>
    </row>
    <row r="4" spans="1:9" ht="16">
      <c r="A4" s="5">
        <v>700859</v>
      </c>
      <c r="B4" s="6" t="s">
        <v>9</v>
      </c>
      <c r="C4" s="6" t="str">
        <f t="shared" si="0"/>
        <v>700859 Grad Stud Payroll</v>
      </c>
      <c r="G4" s="1">
        <v>13035</v>
      </c>
      <c r="H4" s="6" t="s">
        <v>49</v>
      </c>
      <c r="I4" s="6" t="s">
        <v>47</v>
      </c>
    </row>
    <row r="5" spans="1:9" ht="16">
      <c r="A5" s="5">
        <v>700874</v>
      </c>
      <c r="B5" s="6" t="s">
        <v>10</v>
      </c>
      <c r="C5" s="6" t="str">
        <f t="shared" si="0"/>
        <v>700874 Temp/Non-Benefitted</v>
      </c>
      <c r="G5" s="1">
        <v>13250</v>
      </c>
      <c r="H5" s="6" t="s">
        <v>50</v>
      </c>
      <c r="I5" s="6" t="s">
        <v>47</v>
      </c>
    </row>
    <row r="6" spans="1:9" ht="16">
      <c r="A6" s="5">
        <v>700953</v>
      </c>
      <c r="B6" s="6" t="s">
        <v>8</v>
      </c>
      <c r="C6" s="6" t="str">
        <f t="shared" si="0"/>
        <v>700953 Non-Regular Payroll</v>
      </c>
      <c r="G6" s="1">
        <v>13260</v>
      </c>
      <c r="H6" s="6" t="s">
        <v>51</v>
      </c>
      <c r="I6" s="6" t="s">
        <v>47</v>
      </c>
    </row>
    <row r="7" spans="1:9" ht="16">
      <c r="A7" s="5">
        <v>700872</v>
      </c>
      <c r="B7" s="6" t="s">
        <v>11</v>
      </c>
      <c r="C7" s="6" t="str">
        <f t="shared" si="0"/>
        <v>700872 Non-Payroll</v>
      </c>
      <c r="G7" s="1">
        <v>13265</v>
      </c>
      <c r="H7" s="6" t="s">
        <v>52</v>
      </c>
      <c r="I7" s="6" t="s">
        <v>47</v>
      </c>
    </row>
    <row r="8" spans="1:9" ht="16">
      <c r="A8" s="5">
        <v>700873</v>
      </c>
      <c r="B8" s="6" t="s">
        <v>5</v>
      </c>
      <c r="C8" s="6" t="str">
        <f t="shared" si="0"/>
        <v>700873 Indirect &amp; Overhead</v>
      </c>
      <c r="G8" s="1">
        <v>13364</v>
      </c>
      <c r="H8" s="6" t="s">
        <v>53</v>
      </c>
      <c r="I8" s="6" t="s">
        <v>47</v>
      </c>
    </row>
    <row r="9" spans="1:9" ht="16">
      <c r="A9" s="5">
        <v>700902</v>
      </c>
      <c r="B9" s="6" t="s">
        <v>6</v>
      </c>
      <c r="C9" s="6" t="str">
        <f t="shared" si="0"/>
        <v>700902 Debt Service Payments</v>
      </c>
      <c r="G9" s="1">
        <v>13444</v>
      </c>
      <c r="H9" s="6" t="s">
        <v>54</v>
      </c>
      <c r="I9" s="6" t="s">
        <v>47</v>
      </c>
    </row>
    <row r="10" spans="1:9" ht="16">
      <c r="A10" s="5"/>
      <c r="B10" s="6"/>
      <c r="C10" s="6"/>
      <c r="G10" s="1">
        <v>13452</v>
      </c>
      <c r="H10" s="6" t="s">
        <v>55</v>
      </c>
      <c r="I10" s="6" t="s">
        <v>47</v>
      </c>
    </row>
    <row r="11" spans="1:9" ht="16">
      <c r="A11" s="47" t="s">
        <v>169</v>
      </c>
      <c r="B11" s="47" t="s">
        <v>12</v>
      </c>
      <c r="C11" s="15" t="s">
        <v>168</v>
      </c>
      <c r="G11" s="1">
        <v>17034</v>
      </c>
      <c r="H11" s="6" t="s">
        <v>56</v>
      </c>
      <c r="I11" s="6" t="s">
        <v>57</v>
      </c>
    </row>
    <row r="12" spans="1:9" ht="16">
      <c r="A12" s="6" t="str">
        <f>LEFT(C12,6)</f>
        <v>700823</v>
      </c>
      <c r="B12" s="6" t="s">
        <v>4</v>
      </c>
      <c r="C12" s="6" t="s">
        <v>191</v>
      </c>
      <c r="G12" s="1">
        <v>17035</v>
      </c>
      <c r="H12" s="6" t="s">
        <v>49</v>
      </c>
      <c r="I12" s="6" t="s">
        <v>57</v>
      </c>
    </row>
    <row r="13" spans="1:9" ht="16">
      <c r="A13" s="6" t="str">
        <f t="shared" ref="A13:A34" si="1">LEFT(C13,6)</f>
        <v>700829</v>
      </c>
      <c r="B13" s="6" t="s">
        <v>174</v>
      </c>
      <c r="C13" s="6" t="s">
        <v>148</v>
      </c>
      <c r="G13" s="1">
        <v>17039</v>
      </c>
      <c r="H13" s="6" t="s">
        <v>58</v>
      </c>
      <c r="I13" s="6" t="s">
        <v>57</v>
      </c>
    </row>
    <row r="14" spans="1:9" ht="16">
      <c r="A14" s="6" t="str">
        <f t="shared" si="1"/>
        <v>700841</v>
      </c>
      <c r="B14" s="6" t="s">
        <v>170</v>
      </c>
      <c r="C14" s="6" t="s">
        <v>149</v>
      </c>
      <c r="G14" s="1">
        <v>17040</v>
      </c>
      <c r="H14" s="6" t="s">
        <v>59</v>
      </c>
      <c r="I14" s="6" t="s">
        <v>57</v>
      </c>
    </row>
    <row r="15" spans="1:9" ht="16">
      <c r="A15" s="6" t="str">
        <f t="shared" si="1"/>
        <v>700843</v>
      </c>
      <c r="B15" s="6" t="s">
        <v>175</v>
      </c>
      <c r="C15" s="6" t="s">
        <v>150</v>
      </c>
      <c r="G15" s="1">
        <v>17101</v>
      </c>
      <c r="H15" s="6" t="s">
        <v>60</v>
      </c>
      <c r="I15" s="6" t="s">
        <v>57</v>
      </c>
    </row>
    <row r="16" spans="1:9" ht="16">
      <c r="A16" s="6" t="str">
        <f t="shared" si="1"/>
        <v>700857</v>
      </c>
      <c r="B16" s="6" t="s">
        <v>171</v>
      </c>
      <c r="C16" s="6" t="s">
        <v>151</v>
      </c>
      <c r="G16" s="1">
        <v>17250</v>
      </c>
      <c r="H16" s="6" t="s">
        <v>61</v>
      </c>
      <c r="I16" s="6" t="s">
        <v>57</v>
      </c>
    </row>
    <row r="17" spans="1:9" ht="16">
      <c r="A17" s="6" t="str">
        <f t="shared" si="1"/>
        <v>700859</v>
      </c>
      <c r="B17" s="6" t="s">
        <v>176</v>
      </c>
      <c r="C17" s="6" t="s">
        <v>152</v>
      </c>
      <c r="G17" s="1">
        <v>17861</v>
      </c>
      <c r="H17" s="6" t="s">
        <v>62</v>
      </c>
      <c r="I17" s="6" t="s">
        <v>57</v>
      </c>
    </row>
    <row r="18" spans="1:9" ht="16">
      <c r="A18" s="6" t="str">
        <f t="shared" si="1"/>
        <v>700874</v>
      </c>
      <c r="B18" s="6" t="s">
        <v>177</v>
      </c>
      <c r="C18" s="6" t="s">
        <v>153</v>
      </c>
      <c r="G18" s="1">
        <v>17866</v>
      </c>
      <c r="H18" s="6" t="s">
        <v>63</v>
      </c>
      <c r="I18" s="6" t="s">
        <v>57</v>
      </c>
    </row>
    <row r="19" spans="1:9" ht="16">
      <c r="A19" s="6" t="str">
        <f t="shared" si="1"/>
        <v>700875</v>
      </c>
      <c r="B19" s="6" t="s">
        <v>178</v>
      </c>
      <c r="C19" s="6" t="s">
        <v>154</v>
      </c>
      <c r="G19" s="1">
        <v>17880</v>
      </c>
      <c r="H19" s="6" t="s">
        <v>64</v>
      </c>
      <c r="I19" s="6" t="s">
        <v>57</v>
      </c>
    </row>
    <row r="20" spans="1:9" ht="16">
      <c r="A20" s="6" t="str">
        <f t="shared" si="1"/>
        <v>700877</v>
      </c>
      <c r="B20" s="6" t="s">
        <v>179</v>
      </c>
      <c r="C20" s="6" t="s">
        <v>155</v>
      </c>
      <c r="G20" s="1">
        <v>17886</v>
      </c>
      <c r="H20" s="6" t="s">
        <v>65</v>
      </c>
      <c r="I20" s="6" t="s">
        <v>57</v>
      </c>
    </row>
    <row r="21" spans="1:9" ht="16">
      <c r="A21" s="6" t="str">
        <f t="shared" si="1"/>
        <v>700878</v>
      </c>
      <c r="B21" s="6" t="s">
        <v>180</v>
      </c>
      <c r="C21" s="6" t="s">
        <v>156</v>
      </c>
      <c r="G21" s="1">
        <v>17887</v>
      </c>
      <c r="H21" s="6" t="s">
        <v>66</v>
      </c>
      <c r="I21" s="6" t="s">
        <v>57</v>
      </c>
    </row>
    <row r="22" spans="1:9" ht="16">
      <c r="A22" s="6" t="str">
        <f t="shared" si="1"/>
        <v>700879</v>
      </c>
      <c r="B22" s="6" t="s">
        <v>181</v>
      </c>
      <c r="C22" s="6" t="s">
        <v>157</v>
      </c>
      <c r="G22" s="1">
        <v>51005</v>
      </c>
      <c r="H22" s="6" t="s">
        <v>67</v>
      </c>
      <c r="I22" s="6" t="s">
        <v>47</v>
      </c>
    </row>
    <row r="23" spans="1:9" ht="16">
      <c r="A23" s="6" t="str">
        <f t="shared" si="1"/>
        <v>700880</v>
      </c>
      <c r="B23" s="6" t="s">
        <v>182</v>
      </c>
      <c r="C23" s="6" t="s">
        <v>158</v>
      </c>
      <c r="G23" s="1">
        <v>51006</v>
      </c>
      <c r="H23" s="6" t="s">
        <v>68</v>
      </c>
      <c r="I23" s="6" t="s">
        <v>47</v>
      </c>
    </row>
    <row r="24" spans="1:9" ht="16">
      <c r="A24" s="6" t="str">
        <f t="shared" si="1"/>
        <v>700881</v>
      </c>
      <c r="B24" s="6" t="s">
        <v>183</v>
      </c>
      <c r="C24" s="6" t="s">
        <v>159</v>
      </c>
      <c r="G24" s="1">
        <v>51010</v>
      </c>
      <c r="H24" s="6" t="s">
        <v>69</v>
      </c>
      <c r="I24" s="6" t="s">
        <v>47</v>
      </c>
    </row>
    <row r="25" spans="1:9" ht="16">
      <c r="A25" s="6" t="str">
        <f t="shared" si="1"/>
        <v>700882</v>
      </c>
      <c r="B25" s="6" t="s">
        <v>184</v>
      </c>
      <c r="C25" s="6" t="s">
        <v>160</v>
      </c>
      <c r="G25" s="1">
        <v>51014</v>
      </c>
      <c r="H25" s="6" t="s">
        <v>70</v>
      </c>
      <c r="I25" s="6" t="s">
        <v>47</v>
      </c>
    </row>
    <row r="26" spans="1:9" ht="16">
      <c r="A26" s="6" t="str">
        <f t="shared" si="1"/>
        <v>700883</v>
      </c>
      <c r="B26" s="6" t="s">
        <v>185</v>
      </c>
      <c r="C26" s="6" t="s">
        <v>161</v>
      </c>
      <c r="G26" s="1">
        <v>51015</v>
      </c>
      <c r="H26" s="6" t="s">
        <v>71</v>
      </c>
      <c r="I26" s="6" t="s">
        <v>72</v>
      </c>
    </row>
    <row r="27" spans="1:9" ht="16">
      <c r="A27" s="6" t="str">
        <f t="shared" si="1"/>
        <v>700897</v>
      </c>
      <c r="B27" s="6" t="s">
        <v>186</v>
      </c>
      <c r="C27" s="6" t="s">
        <v>162</v>
      </c>
      <c r="G27" s="1">
        <v>51019</v>
      </c>
      <c r="H27" s="6" t="s">
        <v>73</v>
      </c>
      <c r="I27" s="6" t="s">
        <v>47</v>
      </c>
    </row>
    <row r="28" spans="1:9" ht="16">
      <c r="A28" s="6" t="str">
        <f t="shared" si="1"/>
        <v>700898</v>
      </c>
      <c r="B28" s="6" t="s">
        <v>194</v>
      </c>
      <c r="C28" s="6" t="s">
        <v>193</v>
      </c>
      <c r="G28" s="1">
        <v>51022</v>
      </c>
      <c r="H28" s="6" t="s">
        <v>74</v>
      </c>
      <c r="I28" s="6" t="s">
        <v>47</v>
      </c>
    </row>
    <row r="29" spans="1:9" ht="16">
      <c r="A29" s="6" t="str">
        <f t="shared" si="1"/>
        <v>700903</v>
      </c>
      <c r="B29" s="6" t="s">
        <v>187</v>
      </c>
      <c r="C29" s="6" t="s">
        <v>163</v>
      </c>
      <c r="G29" s="1">
        <v>51026</v>
      </c>
      <c r="H29" s="6" t="s">
        <v>75</v>
      </c>
      <c r="I29" s="6" t="s">
        <v>47</v>
      </c>
    </row>
    <row r="30" spans="1:9" ht="16">
      <c r="A30" s="6" t="str">
        <f t="shared" si="1"/>
        <v>700912</v>
      </c>
      <c r="B30" s="6" t="s">
        <v>188</v>
      </c>
      <c r="C30" s="6" t="s">
        <v>164</v>
      </c>
      <c r="G30" s="1">
        <v>51027</v>
      </c>
      <c r="H30" s="6" t="s">
        <v>76</v>
      </c>
      <c r="I30" s="6" t="s">
        <v>47</v>
      </c>
    </row>
    <row r="31" spans="1:9" ht="16">
      <c r="A31" s="6" t="str">
        <f t="shared" si="1"/>
        <v>700913</v>
      </c>
      <c r="B31" s="6" t="s">
        <v>172</v>
      </c>
      <c r="C31" s="6" t="s">
        <v>165</v>
      </c>
      <c r="G31" s="1">
        <v>51028</v>
      </c>
      <c r="H31" s="6" t="s">
        <v>77</v>
      </c>
      <c r="I31" s="6" t="s">
        <v>47</v>
      </c>
    </row>
    <row r="32" spans="1:9" ht="16">
      <c r="A32" s="6" t="str">
        <f t="shared" si="1"/>
        <v>700914</v>
      </c>
      <c r="B32" s="6" t="s">
        <v>189</v>
      </c>
      <c r="C32" s="6" t="s">
        <v>166</v>
      </c>
      <c r="G32" s="1">
        <v>51029</v>
      </c>
      <c r="H32" s="6" t="s">
        <v>78</v>
      </c>
      <c r="I32" s="6" t="s">
        <v>47</v>
      </c>
    </row>
    <row r="33" spans="1:9" ht="16">
      <c r="A33" s="6" t="str">
        <f t="shared" si="1"/>
        <v>700953</v>
      </c>
      <c r="B33" s="6" t="s">
        <v>8</v>
      </c>
      <c r="C33" s="6" t="s">
        <v>192</v>
      </c>
      <c r="G33" s="1">
        <v>51030</v>
      </c>
      <c r="H33" s="6" t="s">
        <v>79</v>
      </c>
      <c r="I33" s="6" t="s">
        <v>47</v>
      </c>
    </row>
    <row r="34" spans="1:9" ht="16">
      <c r="A34" s="6" t="str">
        <f t="shared" si="1"/>
        <v>700955</v>
      </c>
      <c r="B34" s="6" t="s">
        <v>173</v>
      </c>
      <c r="C34" s="6" t="s">
        <v>167</v>
      </c>
      <c r="G34" s="1">
        <v>51031</v>
      </c>
      <c r="H34" s="6" t="s">
        <v>80</v>
      </c>
      <c r="I34" s="6" t="s">
        <v>47</v>
      </c>
    </row>
    <row r="35" spans="1:9" ht="16">
      <c r="G35" s="1">
        <v>51035</v>
      </c>
      <c r="H35" s="6" t="s">
        <v>81</v>
      </c>
      <c r="I35" s="6" t="s">
        <v>47</v>
      </c>
    </row>
    <row r="36" spans="1:9" ht="16">
      <c r="A36" s="47" t="s">
        <v>23</v>
      </c>
      <c r="B36" s="47" t="s">
        <v>26</v>
      </c>
      <c r="G36" s="1">
        <v>51038</v>
      </c>
      <c r="H36" s="6" t="s">
        <v>82</v>
      </c>
      <c r="I36" s="6" t="s">
        <v>47</v>
      </c>
    </row>
    <row r="37" spans="1:9" ht="16">
      <c r="A37" s="4" t="s">
        <v>27</v>
      </c>
      <c r="B37" s="4" t="s">
        <v>28</v>
      </c>
      <c r="G37" s="1">
        <v>51039</v>
      </c>
      <c r="H37" s="6" t="s">
        <v>83</v>
      </c>
      <c r="I37" s="6" t="s">
        <v>72</v>
      </c>
    </row>
    <row r="38" spans="1:9" ht="16">
      <c r="A38" s="4" t="s">
        <v>29</v>
      </c>
      <c r="B38" s="4" t="s">
        <v>30</v>
      </c>
      <c r="G38" s="1">
        <v>51052</v>
      </c>
      <c r="H38" s="6" t="s">
        <v>84</v>
      </c>
      <c r="I38" s="6" t="s">
        <v>72</v>
      </c>
    </row>
    <row r="39" spans="1:9" ht="16">
      <c r="A39" s="4" t="s">
        <v>31</v>
      </c>
      <c r="B39" s="4" t="s">
        <v>32</v>
      </c>
      <c r="G39" s="1">
        <v>51075</v>
      </c>
      <c r="H39" s="6" t="s">
        <v>85</v>
      </c>
      <c r="I39" s="6" t="s">
        <v>47</v>
      </c>
    </row>
    <row r="40" spans="1:9" ht="16">
      <c r="A40" s="4" t="s">
        <v>33</v>
      </c>
      <c r="B40" s="4" t="s">
        <v>34</v>
      </c>
      <c r="G40" s="1">
        <v>51081</v>
      </c>
      <c r="H40" s="6" t="s">
        <v>86</v>
      </c>
      <c r="I40" s="6" t="s">
        <v>47</v>
      </c>
    </row>
    <row r="41" spans="1:9" ht="16">
      <c r="A41" s="4" t="s">
        <v>35</v>
      </c>
      <c r="B41" s="4" t="s">
        <v>35</v>
      </c>
      <c r="G41" s="1">
        <v>51082</v>
      </c>
      <c r="H41" s="6" t="s">
        <v>87</v>
      </c>
      <c r="I41" s="6" t="s">
        <v>47</v>
      </c>
    </row>
    <row r="42" spans="1:9" ht="16">
      <c r="A42" s="4" t="s">
        <v>36</v>
      </c>
      <c r="B42" s="4" t="s">
        <v>37</v>
      </c>
      <c r="G42" s="1">
        <v>51117</v>
      </c>
      <c r="H42" s="6" t="s">
        <v>88</v>
      </c>
      <c r="I42" s="6" t="s">
        <v>72</v>
      </c>
    </row>
    <row r="43" spans="1:9" ht="16">
      <c r="A43" s="4" t="s">
        <v>38</v>
      </c>
      <c r="B43" s="4" t="s">
        <v>38</v>
      </c>
      <c r="G43" s="1">
        <v>51119</v>
      </c>
      <c r="H43" s="6" t="s">
        <v>89</v>
      </c>
      <c r="I43" s="6" t="s">
        <v>72</v>
      </c>
    </row>
    <row r="44" spans="1:9" ht="16">
      <c r="A44" s="4" t="s">
        <v>39</v>
      </c>
      <c r="B44" s="4" t="s">
        <v>40</v>
      </c>
      <c r="G44" s="1">
        <v>51127</v>
      </c>
      <c r="H44" s="6" t="s">
        <v>90</v>
      </c>
      <c r="I44" s="6" t="s">
        <v>57</v>
      </c>
    </row>
    <row r="45" spans="1:9" ht="16">
      <c r="A45" s="4" t="s">
        <v>41</v>
      </c>
      <c r="B45" s="4" t="s">
        <v>41</v>
      </c>
      <c r="G45" s="1">
        <v>51161</v>
      </c>
      <c r="H45" s="6" t="s">
        <v>91</v>
      </c>
      <c r="I45" s="6" t="s">
        <v>47</v>
      </c>
    </row>
    <row r="46" spans="1:9" ht="16">
      <c r="A46" s="4" t="s">
        <v>42</v>
      </c>
      <c r="B46" s="4" t="s">
        <v>42</v>
      </c>
      <c r="G46" s="1">
        <v>51162</v>
      </c>
      <c r="H46" s="6" t="s">
        <v>92</v>
      </c>
      <c r="I46" s="6" t="s">
        <v>47</v>
      </c>
    </row>
    <row r="47" spans="1:9" ht="16">
      <c r="A47" s="4" t="s">
        <v>43</v>
      </c>
      <c r="B47" s="4" t="s">
        <v>43</v>
      </c>
      <c r="G47" s="1">
        <v>51163</v>
      </c>
      <c r="H47" s="6" t="s">
        <v>93</v>
      </c>
      <c r="I47" s="6" t="s">
        <v>47</v>
      </c>
    </row>
    <row r="48" spans="1:9" ht="16">
      <c r="A48" s="4"/>
      <c r="B48" s="4"/>
      <c r="G48" s="1">
        <v>51189</v>
      </c>
      <c r="H48" s="6" t="s">
        <v>94</v>
      </c>
      <c r="I48" s="6" t="s">
        <v>47</v>
      </c>
    </row>
    <row r="49" spans="7:9" ht="16">
      <c r="G49" s="1">
        <v>51192</v>
      </c>
      <c r="H49" s="6" t="s">
        <v>95</v>
      </c>
      <c r="I49" s="6" t="s">
        <v>57</v>
      </c>
    </row>
    <row r="50" spans="7:9" ht="16">
      <c r="G50" s="1">
        <v>51197</v>
      </c>
      <c r="H50" s="6" t="s">
        <v>96</v>
      </c>
      <c r="I50" s="6" t="s">
        <v>47</v>
      </c>
    </row>
    <row r="51" spans="7:9" ht="16">
      <c r="G51" s="1">
        <v>51199</v>
      </c>
      <c r="H51" s="6" t="s">
        <v>97</v>
      </c>
      <c r="I51" s="6" t="s">
        <v>47</v>
      </c>
    </row>
    <row r="52" spans="7:9" ht="16">
      <c r="G52" s="1">
        <v>51210</v>
      </c>
      <c r="H52" s="6" t="s">
        <v>98</v>
      </c>
      <c r="I52" s="6" t="s">
        <v>57</v>
      </c>
    </row>
    <row r="53" spans="7:9" ht="16">
      <c r="G53" s="1">
        <v>51222</v>
      </c>
      <c r="H53" s="6" t="s">
        <v>99</v>
      </c>
      <c r="I53" s="6" t="s">
        <v>57</v>
      </c>
    </row>
    <row r="54" spans="7:9" ht="16">
      <c r="G54" s="1">
        <v>51224</v>
      </c>
      <c r="H54" s="6" t="s">
        <v>100</v>
      </c>
      <c r="I54" s="6" t="s">
        <v>57</v>
      </c>
    </row>
    <row r="55" spans="7:9" ht="16">
      <c r="G55" s="1">
        <v>51225</v>
      </c>
      <c r="H55" s="6" t="s">
        <v>101</v>
      </c>
      <c r="I55" s="6" t="s">
        <v>57</v>
      </c>
    </row>
    <row r="56" spans="7:9" ht="16">
      <c r="G56" s="1">
        <v>51231</v>
      </c>
      <c r="H56" s="6" t="s">
        <v>102</v>
      </c>
      <c r="I56" s="6" t="s">
        <v>47</v>
      </c>
    </row>
    <row r="57" spans="7:9" ht="16">
      <c r="G57" s="1">
        <v>51259</v>
      </c>
      <c r="H57" s="6" t="s">
        <v>103</v>
      </c>
      <c r="I57" s="6" t="s">
        <v>47</v>
      </c>
    </row>
    <row r="58" spans="7:9" ht="16">
      <c r="G58" s="1">
        <v>51281</v>
      </c>
      <c r="H58" s="6" t="s">
        <v>104</v>
      </c>
      <c r="I58" s="6" t="s">
        <v>47</v>
      </c>
    </row>
    <row r="59" spans="7:9" ht="16">
      <c r="G59" s="1">
        <v>51283</v>
      </c>
      <c r="H59" s="6" t="s">
        <v>105</v>
      </c>
      <c r="I59" s="6" t="s">
        <v>57</v>
      </c>
    </row>
    <row r="60" spans="7:9" ht="16">
      <c r="G60" s="1">
        <v>51287</v>
      </c>
      <c r="H60" s="6" t="s">
        <v>106</v>
      </c>
      <c r="I60" s="6" t="s">
        <v>47</v>
      </c>
    </row>
    <row r="61" spans="7:9" ht="16">
      <c r="G61" s="1">
        <v>51300</v>
      </c>
      <c r="H61" s="6" t="s">
        <v>107</v>
      </c>
      <c r="I61" s="6" t="s">
        <v>72</v>
      </c>
    </row>
    <row r="62" spans="7:9" ht="16">
      <c r="G62" s="1">
        <v>51302</v>
      </c>
      <c r="H62" s="6" t="s">
        <v>108</v>
      </c>
      <c r="I62" s="6" t="s">
        <v>72</v>
      </c>
    </row>
    <row r="63" spans="7:9" ht="16">
      <c r="G63" s="1">
        <v>51316</v>
      </c>
      <c r="H63" s="6" t="s">
        <v>55</v>
      </c>
      <c r="I63" s="6" t="s">
        <v>72</v>
      </c>
    </row>
    <row r="64" spans="7:9" ht="16">
      <c r="G64" s="1">
        <v>51376</v>
      </c>
      <c r="H64" s="6" t="s">
        <v>109</v>
      </c>
      <c r="I64" s="6" t="s">
        <v>57</v>
      </c>
    </row>
    <row r="65" spans="7:9" ht="16">
      <c r="G65" s="1">
        <v>51406</v>
      </c>
      <c r="H65" s="6" t="s">
        <v>110</v>
      </c>
      <c r="I65" s="6" t="s">
        <v>47</v>
      </c>
    </row>
    <row r="66" spans="7:9" ht="16">
      <c r="G66" s="1">
        <v>51407</v>
      </c>
      <c r="H66" s="6" t="s">
        <v>111</v>
      </c>
      <c r="I66" s="6" t="s">
        <v>72</v>
      </c>
    </row>
    <row r="67" spans="7:9" ht="16">
      <c r="G67" s="5">
        <v>51438</v>
      </c>
      <c r="H67" s="6" t="s">
        <v>112</v>
      </c>
      <c r="I67" s="6" t="s">
        <v>72</v>
      </c>
    </row>
    <row r="68" spans="7:9" ht="16">
      <c r="G68" s="5">
        <v>51494</v>
      </c>
      <c r="H68" s="6" t="s">
        <v>113</v>
      </c>
      <c r="I68" s="6" t="s">
        <v>72</v>
      </c>
    </row>
    <row r="69" spans="7:9" ht="16">
      <c r="G69" s="1">
        <v>51511</v>
      </c>
      <c r="H69" s="6" t="s">
        <v>114</v>
      </c>
      <c r="I69" s="6" t="s">
        <v>47</v>
      </c>
    </row>
    <row r="70" spans="7:9" ht="16">
      <c r="G70" s="1">
        <v>52117</v>
      </c>
      <c r="H70" s="6" t="s">
        <v>115</v>
      </c>
      <c r="I70" s="6" t="s">
        <v>57</v>
      </c>
    </row>
    <row r="71" spans="7:9" ht="16">
      <c r="G71" s="1">
        <v>52129</v>
      </c>
      <c r="H71" s="6" t="s">
        <v>116</v>
      </c>
      <c r="I71" s="6" t="s">
        <v>72</v>
      </c>
    </row>
    <row r="72" spans="7:9" ht="16">
      <c r="G72" s="1">
        <v>52132</v>
      </c>
      <c r="H72" s="6" t="s">
        <v>117</v>
      </c>
      <c r="I72" s="6" t="s">
        <v>72</v>
      </c>
    </row>
    <row r="73" spans="7:9" ht="16">
      <c r="G73" s="1">
        <v>52134</v>
      </c>
      <c r="H73" s="6" t="s">
        <v>118</v>
      </c>
      <c r="I73" s="6" t="s">
        <v>72</v>
      </c>
    </row>
    <row r="74" spans="7:9" ht="16">
      <c r="G74" s="1">
        <v>52135</v>
      </c>
      <c r="H74" s="6" t="s">
        <v>119</v>
      </c>
      <c r="I74" s="6" t="s">
        <v>72</v>
      </c>
    </row>
    <row r="75" spans="7:9" ht="16">
      <c r="G75" s="1">
        <v>52136</v>
      </c>
      <c r="H75" s="6" t="s">
        <v>120</v>
      </c>
      <c r="I75" s="6" t="s">
        <v>72</v>
      </c>
    </row>
    <row r="76" spans="7:9" ht="16">
      <c r="G76" s="1">
        <v>52142</v>
      </c>
      <c r="H76" s="6" t="s">
        <v>121</v>
      </c>
      <c r="I76" s="6" t="s">
        <v>47</v>
      </c>
    </row>
    <row r="77" spans="7:9" ht="16">
      <c r="G77" s="1">
        <v>53500</v>
      </c>
      <c r="H77" s="6" t="s">
        <v>122</v>
      </c>
      <c r="I77" s="6" t="s">
        <v>57</v>
      </c>
    </row>
    <row r="78" spans="7:9" ht="16">
      <c r="G78" s="1">
        <v>53500</v>
      </c>
      <c r="H78" s="6" t="s">
        <v>123</v>
      </c>
      <c r="I78" s="6" t="s">
        <v>72</v>
      </c>
    </row>
    <row r="79" spans="7:9" ht="16">
      <c r="G79" s="1">
        <v>53501</v>
      </c>
      <c r="H79" s="6" t="s">
        <v>124</v>
      </c>
      <c r="I79" s="6" t="s">
        <v>57</v>
      </c>
    </row>
    <row r="80" spans="7:9" ht="16">
      <c r="G80" s="1">
        <v>53505</v>
      </c>
      <c r="H80" s="6" t="s">
        <v>125</v>
      </c>
      <c r="I80" s="6" t="s">
        <v>72</v>
      </c>
    </row>
    <row r="81" spans="7:9" ht="16">
      <c r="G81" s="5">
        <v>53510</v>
      </c>
      <c r="H81" s="6" t="s">
        <v>126</v>
      </c>
      <c r="I81" s="6" t="s">
        <v>72</v>
      </c>
    </row>
    <row r="82" spans="7:9" ht="16">
      <c r="G82" s="1">
        <v>53800</v>
      </c>
      <c r="H82" s="6" t="s">
        <v>127</v>
      </c>
      <c r="I82" s="6" t="s">
        <v>57</v>
      </c>
    </row>
    <row r="83" spans="7:9" ht="16">
      <c r="G83" s="1">
        <v>57018</v>
      </c>
      <c r="H83" s="6" t="s">
        <v>128</v>
      </c>
      <c r="I83" s="6" t="s">
        <v>57</v>
      </c>
    </row>
    <row r="84" spans="7:9" ht="16">
      <c r="G84" s="1">
        <v>57100</v>
      </c>
      <c r="H84" s="6" t="s">
        <v>129</v>
      </c>
      <c r="I84" s="6" t="s">
        <v>57</v>
      </c>
    </row>
    <row r="85" spans="7:9" ht="16">
      <c r="G85" s="1">
        <v>57110</v>
      </c>
      <c r="H85" s="6" t="s">
        <v>130</v>
      </c>
      <c r="I85" s="6" t="s">
        <v>57</v>
      </c>
    </row>
    <row r="86" spans="7:9" ht="16">
      <c r="G86" s="1">
        <v>57114</v>
      </c>
      <c r="H86" s="6" t="s">
        <v>131</v>
      </c>
      <c r="I86" s="6" t="s">
        <v>57</v>
      </c>
    </row>
    <row r="87" spans="7:9" ht="16">
      <c r="G87" s="1">
        <v>57115</v>
      </c>
      <c r="H87" s="6" t="s">
        <v>132</v>
      </c>
      <c r="I87" s="6" t="s">
        <v>57</v>
      </c>
    </row>
    <row r="88" spans="7:9" ht="16">
      <c r="G88" s="1">
        <v>57116</v>
      </c>
      <c r="H88" s="6" t="s">
        <v>133</v>
      </c>
      <c r="I88" s="6" t="s">
        <v>57</v>
      </c>
    </row>
    <row r="89" spans="7:9" ht="16">
      <c r="G89" s="1">
        <v>57117</v>
      </c>
      <c r="H89" s="6" t="s">
        <v>134</v>
      </c>
      <c r="I89" s="6" t="s">
        <v>57</v>
      </c>
    </row>
    <row r="90" spans="7:9" ht="16">
      <c r="G90" s="1">
        <v>57118</v>
      </c>
      <c r="H90" s="6" t="s">
        <v>135</v>
      </c>
      <c r="I90" s="6" t="s">
        <v>57</v>
      </c>
    </row>
    <row r="91" spans="7:9" ht="16">
      <c r="G91" s="1">
        <v>57119</v>
      </c>
      <c r="H91" s="6" t="s">
        <v>136</v>
      </c>
      <c r="I91" s="6" t="s">
        <v>57</v>
      </c>
    </row>
    <row r="92" spans="7:9" ht="16">
      <c r="G92" s="1">
        <v>57120</v>
      </c>
      <c r="H92" s="6" t="s">
        <v>137</v>
      </c>
      <c r="I92" s="6" t="s">
        <v>57</v>
      </c>
    </row>
    <row r="93" spans="7:9" ht="16">
      <c r="G93" s="1">
        <v>57122</v>
      </c>
      <c r="H93" s="6" t="s">
        <v>138</v>
      </c>
      <c r="I93" s="6" t="s">
        <v>57</v>
      </c>
    </row>
    <row r="94" spans="7:9" ht="16">
      <c r="G94" s="1">
        <v>57124</v>
      </c>
      <c r="H94" s="6" t="s">
        <v>139</v>
      </c>
      <c r="I94" s="6" t="s">
        <v>57</v>
      </c>
    </row>
    <row r="95" spans="7:9" ht="16">
      <c r="G95" s="1">
        <v>57126</v>
      </c>
      <c r="H95" s="6" t="s">
        <v>140</v>
      </c>
      <c r="I95" s="6" t="s">
        <v>57</v>
      </c>
    </row>
    <row r="96" spans="7:9" ht="16">
      <c r="G96" s="1">
        <v>57127</v>
      </c>
      <c r="H96" s="6" t="s">
        <v>141</v>
      </c>
      <c r="I96" s="6" t="s">
        <v>57</v>
      </c>
    </row>
    <row r="97" spans="7:9" ht="16">
      <c r="G97" s="1">
        <v>59005</v>
      </c>
      <c r="H97" s="6" t="s">
        <v>142</v>
      </c>
      <c r="I97" s="6" t="s">
        <v>72</v>
      </c>
    </row>
    <row r="98" spans="7:9" ht="16">
      <c r="G98" s="5">
        <v>59014</v>
      </c>
      <c r="H98" s="6" t="s">
        <v>143</v>
      </c>
      <c r="I98" s="6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0b547-f751-485f-b68d-cc70732f299a">
      <Terms xmlns="http://schemas.microsoft.com/office/infopath/2007/PartnerControls"/>
    </lcf76f155ced4ddcb4097134ff3c332f>
    <TaxCatchAll xmlns="8a49d3fa-5cb8-461d-9cc2-fdf9b82c36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D5E0B8717FF4B99F668D57B98A884" ma:contentTypeVersion="12" ma:contentTypeDescription="Create a new document." ma:contentTypeScope="" ma:versionID="66177d1dddfda4de087b14f46cd4ed38">
  <xsd:schema xmlns:xsd="http://www.w3.org/2001/XMLSchema" xmlns:xs="http://www.w3.org/2001/XMLSchema" xmlns:p="http://schemas.microsoft.com/office/2006/metadata/properties" xmlns:ns2="deb0b547-f751-485f-b68d-cc70732f299a" xmlns:ns3="8a49d3fa-5cb8-461d-9cc2-fdf9b82c3642" targetNamespace="http://schemas.microsoft.com/office/2006/metadata/properties" ma:root="true" ma:fieldsID="a2f582fd87b19fe4384c8bb55b957fb7" ns2:_="" ns3:_="">
    <xsd:import namespace="deb0b547-f751-485f-b68d-cc70732f299a"/>
    <xsd:import namespace="8a49d3fa-5cb8-461d-9cc2-fdf9b82c36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0b547-f751-485f-b68d-cc70732f2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a84e2d-2907-4229-a883-5d2e5f444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9d3fa-5cb8-461d-9cc2-fdf9b82c36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63790c-6591-4645-aeed-03b19bb69786}" ma:internalName="TaxCatchAll" ma:showField="CatchAllData" ma:web="8a49d3fa-5cb8-461d-9cc2-fdf9b82c3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734B86A-A9A0-464A-B515-913170FF1CDD}">
  <ds:schemaRefs>
    <ds:schemaRef ds:uri="http://schemas.microsoft.com/office/2006/metadata/properties"/>
    <ds:schemaRef ds:uri="http://schemas.microsoft.com/office/infopath/2007/PartnerControls"/>
    <ds:schemaRef ds:uri="deb0b547-f751-485f-b68d-cc70732f299a"/>
    <ds:schemaRef ds:uri="8a49d3fa-5cb8-461d-9cc2-fdf9b82c3642"/>
  </ds:schemaRefs>
</ds:datastoreItem>
</file>

<file path=customXml/itemProps2.xml><?xml version="1.0" encoding="utf-8"?>
<ds:datastoreItem xmlns:ds="http://schemas.openxmlformats.org/officeDocument/2006/customXml" ds:itemID="{4617083A-A0A9-4783-9401-87D1DD6865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16EA03-D88B-4D01-91DD-AB6D8207D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0b547-f751-485f-b68d-cc70732f299a"/>
    <ds:schemaRef ds:uri="8a49d3fa-5cb8-461d-9cc2-fdf9b82c36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556979-F369-430A-A414-863EBC979B3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Transfer Form</vt:lpstr>
      <vt:lpstr>Lists</vt:lpstr>
      <vt:lpstr>'Budget Transfer Form'!Print_Area</vt:lpstr>
    </vt:vector>
  </TitlesOfParts>
  <Company>CITS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George</dc:creator>
  <cp:lastModifiedBy>Elizabeth Sherry-Cozzone</cp:lastModifiedBy>
  <cp:lastPrinted>2025-07-09T12:58:56Z</cp:lastPrinted>
  <dcterms:created xsi:type="dcterms:W3CDTF">2010-02-08T18:10:46Z</dcterms:created>
  <dcterms:modified xsi:type="dcterms:W3CDTF">2025-07-15T12:59:20Z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Annemarie Currie</vt:lpwstr>
  </property>
  <property fmtid="{D5CDD505-2E9C-101B-9397-08002B2CF9AE}" pid="3" name="Order">
    <vt:lpwstr>7125200.00000000</vt:lpwstr>
  </property>
  <property fmtid="{D5CDD505-2E9C-101B-9397-08002B2CF9AE}" pid="4" name="display_urn:schemas-microsoft-com:office:office#Author">
    <vt:lpwstr>Annemarie Currie</vt:lpwstr>
  </property>
  <property fmtid="{D5CDD505-2E9C-101B-9397-08002B2CF9AE}" pid="5" name="MediaServiceImageTags">
    <vt:lpwstr/>
  </property>
</Properties>
</file>